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39.xml" ContentType="application/vnd.openxmlformats-officedocument.drawing+xml"/>
  <Override PartName="/xl/drawings/drawing57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+xml"/>
  <Override PartName="/xl/drawings/drawing46.xml" ContentType="application/vnd.openxmlformats-officedocument.drawing+xml"/>
  <Override PartName="/xl/drawings/drawing64.xml" ContentType="application/vnd.openxmlformats-officedocument.drawing+xml"/>
  <Default Extension="xml" ContentType="application/xml"/>
  <Override PartName="/xl/drawings/drawing2.xml" ContentType="application/vnd.openxmlformats-officedocument.drawing+xml"/>
  <Override PartName="/xl/drawings/drawing35.xml" ContentType="application/vnd.openxmlformats-officedocument.drawing+xml"/>
  <Override PartName="/xl/drawings/drawing53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drawings/drawing24.xml" ContentType="application/vnd.openxmlformats-officedocument.drawing+xml"/>
  <Override PartName="/xl/drawings/drawing42.xml" ContentType="application/vnd.openxmlformats-officedocument.drawing+xml"/>
  <Override PartName="/xl/drawings/drawing60.xml" ContentType="application/vnd.openxmlformats-officedocument.drawing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drawings/drawing38.xml" ContentType="application/vnd.openxmlformats-officedocument.drawing+xml"/>
  <Override PartName="/xl/drawings/drawing49.xml" ContentType="application/vnd.openxmlformats-officedocument.drawing+xml"/>
  <Override PartName="/xl/drawings/drawing58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  <Override PartName="/xl/drawings/drawing5.xml" ContentType="application/vnd.openxmlformats-officedocument.drawing+xml"/>
  <Default Extension="emf" ContentType="image/x-emf"/>
  <Override PartName="/xl/drawings/drawing18.xml" ContentType="application/vnd.openxmlformats-officedocument.drawing+xml"/>
  <Override PartName="/xl/drawings/drawing27.xml" ContentType="application/vnd.openxmlformats-officedocument.drawing+xml"/>
  <Override PartName="/xl/drawings/drawing36.xml" ContentType="application/vnd.openxmlformats-officedocument.drawing+xml"/>
  <Override PartName="/xl/drawings/drawing45.xml" ContentType="application/vnd.openxmlformats-officedocument.drawing+xml"/>
  <Override PartName="/xl/drawings/drawing47.xml" ContentType="application/vnd.openxmlformats-officedocument.drawing+xml"/>
  <Override PartName="/xl/drawings/drawing56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drawings/drawing34.xml" ContentType="application/vnd.openxmlformats-officedocument.drawing+xml"/>
  <Override PartName="/xl/drawings/drawing43.xml" ContentType="application/vnd.openxmlformats-officedocument.drawing+xml"/>
  <Override PartName="/xl/drawings/drawing54.xml" ContentType="application/vnd.openxmlformats-officedocument.drawing+xml"/>
  <Override PartName="/xl/drawings/drawing6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drawings/drawing32.xml" ContentType="application/vnd.openxmlformats-officedocument.drawing+xml"/>
  <Override PartName="/xl/drawings/drawing41.xml" ContentType="application/vnd.openxmlformats-officedocument.drawing+xml"/>
  <Override PartName="/xl/drawings/drawing52.xml" ContentType="application/vnd.openxmlformats-officedocument.drawing+xml"/>
  <Override PartName="/xl/drawings/drawing61.xml" ContentType="application/vnd.openxmlformats-officedocument.drawing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drawings/drawing30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drawings/drawing59.xml" ContentType="application/vnd.openxmlformats-officedocument.drawing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drawings/drawing48.xml" ContentType="application/vnd.openxmlformats-officedocument.drawing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drawings/drawing4.xml" ContentType="application/vnd.openxmlformats-officedocument.drawing+xml"/>
  <Override PartName="/xl/drawings/drawing37.xml" ContentType="application/vnd.openxmlformats-officedocument.drawing+xml"/>
  <Override PartName="/xl/drawings/drawing55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drawings/drawing44.xml" ContentType="application/vnd.openxmlformats-officedocument.drawing+xml"/>
  <Override PartName="/xl/drawings/drawing62.xml" ContentType="application/vnd.openxmlformats-officedocument.drawing+xml"/>
  <Override PartName="/xl/drawings/drawing22.xml" ContentType="application/vnd.openxmlformats-officedocument.drawing+xml"/>
  <Override PartName="/xl/drawings/drawing33.xml" ContentType="application/vnd.openxmlformats-officedocument.drawing+xml"/>
  <Override PartName="/xl/drawings/drawing51.xml" ContentType="application/vnd.openxmlformats-officedocument.drawing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drawings/drawing11.xml" ContentType="application/vnd.openxmlformats-officedocument.drawing+xml"/>
  <Override PartName="/xl/drawings/drawing40.xml" ContentType="application/vnd.openxmlformats-officedocument.drawing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EstaPastaDeTrabalho" defaultThemeVersion="124226"/>
  <bookViews>
    <workbookView xWindow="-120" yWindow="-120" windowWidth="21840" windowHeight="13740" tabRatio="663" firstSheet="50" activeTab="57"/>
  </bookViews>
  <sheets>
    <sheet name="Módulo4" sheetId="1" state="veryHidden" r:id="rId1"/>
    <sheet name="Módulo3" sheetId="2" state="veryHidden" r:id="rId2"/>
    <sheet name="Módulo2" sheetId="3" state="veryHidden" r:id="rId3"/>
    <sheet name="Módulo1" sheetId="4" state="veryHidden" r:id="rId4"/>
    <sheet name="Item 01.01.00" sheetId="62" r:id="rId5"/>
    <sheet name="Item 01.02.00" sheetId="87" r:id="rId6"/>
    <sheet name="Item 01.03.00" sheetId="66" r:id="rId7"/>
    <sheet name="Item 01.04.00" sheetId="90" r:id="rId8"/>
    <sheet name="Item 01.05.00" sheetId="92" r:id="rId9"/>
    <sheet name="Item 01.06.00" sheetId="94" r:id="rId10"/>
    <sheet name="Item 01.07.00" sheetId="70" r:id="rId11"/>
    <sheet name="Item 01.08.00" sheetId="95" r:id="rId12"/>
    <sheet name="Item 01.09.00" sheetId="96" r:id="rId13"/>
    <sheet name="Item 01.10.00" sheetId="97" r:id="rId14"/>
    <sheet name="Item 01.11.00" sheetId="98" r:id="rId15"/>
    <sheet name="Item 01.12.00" sheetId="99" r:id="rId16"/>
    <sheet name="Item 02.01.00" sheetId="100" r:id="rId17"/>
    <sheet name="Item 02.02.00" sheetId="103" r:id="rId18"/>
    <sheet name="Item 02.03.00" sheetId="105" r:id="rId19"/>
    <sheet name="Item 02.04.00" sheetId="107" r:id="rId20"/>
    <sheet name="Item 02.05.00" sheetId="109" r:id="rId21"/>
    <sheet name="Item 02.06.00" sheetId="111" r:id="rId22"/>
    <sheet name="Item 02.07.00" sheetId="86" r:id="rId23"/>
    <sheet name="Item 02.08.00" sheetId="88" r:id="rId24"/>
    <sheet name="Item 03.01.00" sheetId="117" r:id="rId25"/>
    <sheet name="Item 03.02.00" sheetId="113" r:id="rId26"/>
    <sheet name="Item 03.03.00" sheetId="116" r:id="rId27"/>
    <sheet name="Item 03.04.00" sheetId="89" r:id="rId28"/>
    <sheet name="Item 03.05.00" sheetId="121" r:id="rId29"/>
    <sheet name="Item 03.06.00" sheetId="122" r:id="rId30"/>
    <sheet name="Item 03.07.00" sheetId="123" r:id="rId31"/>
    <sheet name="Item 03.08.00" sheetId="124" r:id="rId32"/>
    <sheet name="Item 03.09.00" sheetId="118" r:id="rId33"/>
    <sheet name="Item 03.10.00" sheetId="120" r:id="rId34"/>
    <sheet name="Item 03.11.00" sheetId="128" r:id="rId35"/>
    <sheet name="Item 03.12.00" sheetId="131" r:id="rId36"/>
    <sheet name="Item 03.13.00" sheetId="104" r:id="rId37"/>
    <sheet name="Item 03.14.00" sheetId="133" r:id="rId38"/>
    <sheet name="Item 03.15.00" sheetId="134" r:id="rId39"/>
    <sheet name="Item 04.01.01" sheetId="102" r:id="rId40"/>
    <sheet name="Item 04.01.02" sheetId="135" r:id="rId41"/>
    <sheet name="Item 04.01.03" sheetId="137" r:id="rId42"/>
    <sheet name="Item 04.01.04" sheetId="108" r:id="rId43"/>
    <sheet name="Item 04.01.05" sheetId="110" r:id="rId44"/>
    <sheet name="Item 04.01.06" sheetId="112" r:id="rId45"/>
    <sheet name="Item 04.01.07" sheetId="129" r:id="rId46"/>
    <sheet name="Item 04.01.08" sheetId="130" r:id="rId47"/>
    <sheet name="Item 04.01.09" sheetId="127" r:id="rId48"/>
    <sheet name="Item 04.01.10" sheetId="125" r:id="rId49"/>
    <sheet name="Item 04.01.11" sheetId="106" r:id="rId50"/>
    <sheet name="Item 04.01.12" sheetId="101" r:id="rId51"/>
    <sheet name="Item 04.01.13" sheetId="138" r:id="rId52"/>
    <sheet name="Item 04.01.14" sheetId="164" r:id="rId53"/>
    <sheet name="Item 04.02.01" sheetId="165" r:id="rId54"/>
    <sheet name="Item 04.02.02" sheetId="166" r:id="rId55"/>
    <sheet name="Item 04.02.03" sheetId="167" r:id="rId56"/>
    <sheet name="Item 04.02.04" sheetId="168" r:id="rId57"/>
    <sheet name="Item 04.02.05" sheetId="169" r:id="rId58"/>
    <sheet name="Item 04.02.06" sheetId="170" r:id="rId59"/>
    <sheet name="Item 04.02.07" sheetId="139" r:id="rId60"/>
    <sheet name="Item 04.02.08" sheetId="140" r:id="rId61"/>
    <sheet name="Item 04.02.09" sheetId="141" r:id="rId62"/>
    <sheet name="Item 04.02.10" sheetId="158" r:id="rId63"/>
    <sheet name="Item 04.02.11" sheetId="159" r:id="rId64"/>
    <sheet name="Item 04.02.12" sheetId="160" r:id="rId65"/>
    <sheet name="Item 04.03.01" sheetId="161" r:id="rId66"/>
    <sheet name="Item 04.03.02" sheetId="162" r:id="rId67"/>
    <sheet name="Item 04.03.03" sheetId="163" r:id="rId68"/>
  </sheets>
  <definedNames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7" hidden="1">#REF!</definedName>
    <definedName name="_Fill" localSheetId="28" hidden="1">#REF!</definedName>
    <definedName name="_Fill" localSheetId="29" hidden="1">#REF!</definedName>
    <definedName name="_Fill" localSheetId="30" hidden="1">#REF!</definedName>
    <definedName name="_Fill" localSheetId="31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5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54" hidden="1">#REF!</definedName>
    <definedName name="_Fill" localSheetId="55" hidden="1">#REF!</definedName>
    <definedName name="_Fill" localSheetId="56" hidden="1">#REF!</definedName>
    <definedName name="_Fill" localSheetId="57" hidden="1">#REF!</definedName>
    <definedName name="_Fill" localSheetId="58" hidden="1">#REF!</definedName>
    <definedName name="_Fill" localSheetId="59" hidden="1">#REF!</definedName>
    <definedName name="_Fill" localSheetId="60" hidden="1">#REF!</definedName>
    <definedName name="_Fill" localSheetId="61" hidden="1">#REF!</definedName>
    <definedName name="_Fill" localSheetId="62" hidden="1">#REF!</definedName>
    <definedName name="_Fill" localSheetId="63" hidden="1">#REF!</definedName>
    <definedName name="_Fill" localSheetId="64" hidden="1">#REF!</definedName>
    <definedName name="_Fill" localSheetId="65" hidden="1">#REF!</definedName>
    <definedName name="_Fill" localSheetId="66" hidden="1">#REF!</definedName>
    <definedName name="_Fill" localSheetId="67" hidden="1">#REF!</definedName>
    <definedName name="_Fill" hidden="1">#REF!</definedName>
    <definedName name="_xlnm.Print_Area" localSheetId="4">'Item 01.01.00'!$A$1:$N$79</definedName>
    <definedName name="_xlnm.Print_Area" localSheetId="5">'Item 01.02.00'!$A$1:$P$79</definedName>
    <definedName name="_xlnm.Print_Area" localSheetId="6">'Item 01.03.00'!$A$1:$L$79</definedName>
    <definedName name="_xlnm.Print_Area" localSheetId="7">'Item 01.04.00'!$A$1:$P$79</definedName>
    <definedName name="_xlnm.Print_Area" localSheetId="8">'Item 01.05.00'!$A$1:$L$79</definedName>
    <definedName name="_xlnm.Print_Area" localSheetId="9">'Item 01.06.00'!$A$1:$P$79</definedName>
    <definedName name="_xlnm.Print_Area" localSheetId="10">'Item 01.07.00'!$A$1:$L$79</definedName>
    <definedName name="_xlnm.Print_Area" localSheetId="11">'Item 01.08.00'!$A$1:$L$79</definedName>
    <definedName name="_xlnm.Print_Area" localSheetId="12">'Item 01.09.00'!$A$1:$L$79</definedName>
    <definedName name="_xlnm.Print_Area" localSheetId="13">'Item 01.10.00'!$A$1:$L$79</definedName>
    <definedName name="_xlnm.Print_Area" localSheetId="14">'Item 01.11.00'!$A$1:$L$79</definedName>
    <definedName name="_xlnm.Print_Area" localSheetId="15">'Item 01.12.00'!$A$1:$L$79</definedName>
    <definedName name="_xlnm.Print_Area" localSheetId="16">'Item 02.01.00'!$A$1:$L$79</definedName>
    <definedName name="_xlnm.Print_Area" localSheetId="17">'Item 02.02.00'!$A$1:$L$79</definedName>
    <definedName name="_xlnm.Print_Area" localSheetId="18">'Item 02.03.00'!$A$1:$L$79</definedName>
    <definedName name="_xlnm.Print_Area" localSheetId="19">'Item 02.04.00'!$A$1:$L$79</definedName>
    <definedName name="_xlnm.Print_Area" localSheetId="20">'Item 02.05.00'!$A$1:$L$79</definedName>
    <definedName name="_xlnm.Print_Area" localSheetId="21">'Item 02.06.00'!$A$1:$L$79</definedName>
    <definedName name="_xlnm.Print_Area" localSheetId="22">'Item 02.07.00'!$A$1:$P$79</definedName>
    <definedName name="_xlnm.Print_Area" localSheetId="23">'Item 02.08.00'!$A$1:$P$79</definedName>
    <definedName name="_xlnm.Print_Area" localSheetId="24">'Item 03.01.00'!$A$1:$Q$79</definedName>
    <definedName name="_xlnm.Print_Area" localSheetId="25">'Item 03.02.00'!$A$1:$L$79</definedName>
    <definedName name="_xlnm.Print_Area" localSheetId="26">'Item 03.03.00'!$A$1:$Q$79</definedName>
    <definedName name="_xlnm.Print_Area" localSheetId="27">'Item 03.04.00'!$A$1:$P$79</definedName>
    <definedName name="_xlnm.Print_Area" localSheetId="28">'Item 03.05.00'!$A$1:$L$79</definedName>
    <definedName name="_xlnm.Print_Area" localSheetId="29">'Item 03.06.00'!$A$1:$L$79</definedName>
    <definedName name="_xlnm.Print_Area" localSheetId="30">'Item 03.07.00'!$A$1:$L$79</definedName>
    <definedName name="_xlnm.Print_Area" localSheetId="31">'Item 03.08.00'!$A$1:$L$79</definedName>
    <definedName name="_xlnm.Print_Area" localSheetId="32">'Item 03.09.00'!$A$1:$L$79</definedName>
    <definedName name="_xlnm.Print_Area" localSheetId="33">'Item 03.10.00'!$A$1:$L$79</definedName>
    <definedName name="_xlnm.Print_Area" localSheetId="34">'Item 03.11.00'!$A$1:$L$79</definedName>
    <definedName name="_xlnm.Print_Area" localSheetId="35">'Item 03.12.00'!$A$1:$L$79</definedName>
    <definedName name="_xlnm.Print_Area" localSheetId="36">'Item 03.13.00'!$A$1:$L$79</definedName>
    <definedName name="_xlnm.Print_Area" localSheetId="37">'Item 03.14.00'!$A$1:$L$79</definedName>
    <definedName name="_xlnm.Print_Area" localSheetId="38">'Item 03.15.00'!$A$1:$L$79</definedName>
    <definedName name="_xlnm.Print_Area" localSheetId="39">'Item 04.01.01'!$A$1:$P$79</definedName>
    <definedName name="_xlnm.Print_Area" localSheetId="40">'Item 04.01.02'!$A$1:$L$79</definedName>
    <definedName name="_xlnm.Print_Area" localSheetId="41">'Item 04.01.03'!$A$1:$P$79</definedName>
    <definedName name="_xlnm.Print_Area" localSheetId="42">'Item 04.01.04'!$A$1:$L$79</definedName>
    <definedName name="_xlnm.Print_Area" localSheetId="43">'Item 04.01.05'!$A$1:$L$79</definedName>
    <definedName name="_xlnm.Print_Area" localSheetId="44">'Item 04.01.06'!$A$1:$L$79</definedName>
    <definedName name="_xlnm.Print_Area" localSheetId="45">'Item 04.01.07'!$A$1:$L$79</definedName>
    <definedName name="_xlnm.Print_Area" localSheetId="46">'Item 04.01.08'!$A$1:$L$79</definedName>
    <definedName name="_xlnm.Print_Area" localSheetId="47">'Item 04.01.09'!$A$1:$L$79</definedName>
    <definedName name="_xlnm.Print_Area" localSheetId="48">'Item 04.01.10'!$A$1:$L$79</definedName>
    <definedName name="_xlnm.Print_Area" localSheetId="49">'Item 04.01.11'!$A$1:$L$79</definedName>
    <definedName name="_xlnm.Print_Area" localSheetId="50">'Item 04.01.12'!$A$1:$L$79</definedName>
    <definedName name="_xlnm.Print_Area" localSheetId="51">'Item 04.01.13'!$A$1:$L$79</definedName>
    <definedName name="_xlnm.Print_Area" localSheetId="52">'Item 04.01.14'!$A$1:$L$79</definedName>
    <definedName name="_xlnm.Print_Area" localSheetId="53">'Item 04.02.01'!$A$1:$L$79</definedName>
    <definedName name="_xlnm.Print_Area" localSheetId="54">'Item 04.02.02'!$A$1:$L$79</definedName>
    <definedName name="_xlnm.Print_Area" localSheetId="55">'Item 04.02.03'!$A$1:$L$79</definedName>
    <definedName name="_xlnm.Print_Area" localSheetId="56">'Item 04.02.04'!$A$1:$L$79</definedName>
    <definedName name="_xlnm.Print_Area" localSheetId="57">'Item 04.02.05'!$A$1:$L$79</definedName>
    <definedName name="_xlnm.Print_Area" localSheetId="58">'Item 04.02.06'!$A$1:$L$79</definedName>
    <definedName name="_xlnm.Print_Area" localSheetId="59">'Item 04.02.07'!$A$1:$L$79</definedName>
    <definedName name="_xlnm.Print_Area" localSheetId="60">'Item 04.02.08'!$A$1:$L$79</definedName>
    <definedName name="_xlnm.Print_Area" localSheetId="61">'Item 04.02.09'!$A$1:$L$79</definedName>
    <definedName name="_xlnm.Print_Area" localSheetId="62">'Item 04.02.10'!$A$1:$L$79</definedName>
    <definedName name="_xlnm.Print_Area" localSheetId="63">'Item 04.02.11'!$A$1:$L$79</definedName>
    <definedName name="_xlnm.Print_Area" localSheetId="64">'Item 04.02.12'!$A$1:$L$79</definedName>
    <definedName name="_xlnm.Print_Area" localSheetId="65">'Item 04.03.01'!$A$1:$L$79</definedName>
    <definedName name="_xlnm.Print_Area" localSheetId="66">'Item 04.03.02'!$A$1:$L$79</definedName>
    <definedName name="_xlnm.Print_Area" localSheetId="67">'Item 04.03.03'!$A$1:$L$79</definedName>
    <definedName name="INDFL" localSheetId="5">#REF!</definedName>
    <definedName name="INDFL" localSheetId="7">#REF!</definedName>
    <definedName name="INDFL" localSheetId="8">#REF!</definedName>
    <definedName name="INDFL" localSheetId="9">#REF!</definedName>
    <definedName name="INDFL" localSheetId="11">#REF!</definedName>
    <definedName name="INDFL" localSheetId="12">#REF!</definedName>
    <definedName name="INDFL" localSheetId="13">#REF!</definedName>
    <definedName name="INDFL" localSheetId="14">#REF!</definedName>
    <definedName name="INDFL" localSheetId="15">#REF!</definedName>
    <definedName name="INDFL" localSheetId="16">#REF!</definedName>
    <definedName name="INDFL" localSheetId="17">#REF!</definedName>
    <definedName name="INDFL" localSheetId="18">#REF!</definedName>
    <definedName name="INDFL" localSheetId="19">#REF!</definedName>
    <definedName name="INDFL" localSheetId="20">#REF!</definedName>
    <definedName name="INDFL" localSheetId="21">#REF!</definedName>
    <definedName name="INDFL" localSheetId="22">#REF!</definedName>
    <definedName name="INDFL" localSheetId="23">#REF!</definedName>
    <definedName name="INDFL" localSheetId="24">#REF!</definedName>
    <definedName name="INDFL" localSheetId="25">#REF!</definedName>
    <definedName name="INDFL" localSheetId="26">#REF!</definedName>
    <definedName name="INDFL" localSheetId="27">#REF!</definedName>
    <definedName name="INDFL" localSheetId="28">#REF!</definedName>
    <definedName name="INDFL" localSheetId="29">#REF!</definedName>
    <definedName name="INDFL" localSheetId="30">#REF!</definedName>
    <definedName name="INDFL" localSheetId="31">#REF!</definedName>
    <definedName name="INDFL" localSheetId="32">#REF!</definedName>
    <definedName name="INDFL" localSheetId="33">#REF!</definedName>
    <definedName name="INDFL" localSheetId="34">#REF!</definedName>
    <definedName name="INDFL" localSheetId="35">#REF!</definedName>
    <definedName name="INDFL" localSheetId="36">#REF!</definedName>
    <definedName name="INDFL" localSheetId="37">#REF!</definedName>
    <definedName name="INDFL" localSheetId="38">#REF!</definedName>
    <definedName name="INDFL" localSheetId="39">#REF!</definedName>
    <definedName name="INDFL" localSheetId="40">#REF!</definedName>
    <definedName name="INDFL" localSheetId="41">#REF!</definedName>
    <definedName name="INDFL" localSheetId="42">#REF!</definedName>
    <definedName name="INDFL" localSheetId="43">#REF!</definedName>
    <definedName name="INDFL" localSheetId="44">#REF!</definedName>
    <definedName name="INDFL" localSheetId="45">#REF!</definedName>
    <definedName name="INDFL" localSheetId="46">#REF!</definedName>
    <definedName name="INDFL" localSheetId="47">#REF!</definedName>
    <definedName name="INDFL" localSheetId="48">#REF!</definedName>
    <definedName name="INDFL" localSheetId="49">#REF!</definedName>
    <definedName name="INDFL" localSheetId="50">#REF!</definedName>
    <definedName name="INDFL" localSheetId="51">#REF!</definedName>
    <definedName name="INDFL" localSheetId="52">#REF!</definedName>
    <definedName name="INDFL" localSheetId="53">#REF!</definedName>
    <definedName name="INDFL" localSheetId="54">#REF!</definedName>
    <definedName name="INDFL" localSheetId="55">#REF!</definedName>
    <definedName name="INDFL" localSheetId="56">#REF!</definedName>
    <definedName name="INDFL" localSheetId="57">#REF!</definedName>
    <definedName name="INDFL" localSheetId="58">#REF!</definedName>
    <definedName name="INDFL" localSheetId="59">#REF!</definedName>
    <definedName name="INDFL" localSheetId="60">#REF!</definedName>
    <definedName name="INDFL" localSheetId="61">#REF!</definedName>
    <definedName name="INDFL" localSheetId="62">#REF!</definedName>
    <definedName name="INDFL" localSheetId="63">#REF!</definedName>
    <definedName name="INDFL" localSheetId="64">#REF!</definedName>
    <definedName name="INDFL" localSheetId="65">#REF!</definedName>
    <definedName name="INDFL" localSheetId="66">#REF!</definedName>
    <definedName name="INDFL" localSheetId="67">#REF!</definedName>
    <definedName name="INDFL">#REF!</definedName>
    <definedName name="LOCALMC">#REF!</definedName>
    <definedName name="TABBUSCA" localSheetId="5">#REF!</definedName>
    <definedName name="TABBUSCA" localSheetId="7">#REF!</definedName>
    <definedName name="TABBUSCA" localSheetId="8">#REF!</definedName>
    <definedName name="TABBUSCA" localSheetId="9">#REF!</definedName>
    <definedName name="TABBUSCA" localSheetId="11">#REF!</definedName>
    <definedName name="TABBUSCA" localSheetId="12">#REF!</definedName>
    <definedName name="TABBUSCA" localSheetId="13">#REF!</definedName>
    <definedName name="TABBUSCA" localSheetId="14">#REF!</definedName>
    <definedName name="TABBUSCA" localSheetId="15">#REF!</definedName>
    <definedName name="TABBUSCA" localSheetId="16">#REF!</definedName>
    <definedName name="TABBUSCA" localSheetId="17">#REF!</definedName>
    <definedName name="TABBUSCA" localSheetId="18">#REF!</definedName>
    <definedName name="TABBUSCA" localSheetId="19">#REF!</definedName>
    <definedName name="TABBUSCA" localSheetId="20">#REF!</definedName>
    <definedName name="TABBUSCA" localSheetId="21">#REF!</definedName>
    <definedName name="TABBUSCA" localSheetId="22">#REF!</definedName>
    <definedName name="TABBUSCA" localSheetId="23">#REF!</definedName>
    <definedName name="TABBUSCA" localSheetId="24">#REF!</definedName>
    <definedName name="TABBUSCA" localSheetId="25">#REF!</definedName>
    <definedName name="TABBUSCA" localSheetId="26">#REF!</definedName>
    <definedName name="TABBUSCA" localSheetId="27">#REF!</definedName>
    <definedName name="TABBUSCA" localSheetId="28">#REF!</definedName>
    <definedName name="TABBUSCA" localSheetId="29">#REF!</definedName>
    <definedName name="TABBUSCA" localSheetId="30">#REF!</definedName>
    <definedName name="TABBUSCA" localSheetId="31">#REF!</definedName>
    <definedName name="TABBUSCA" localSheetId="32">#REF!</definedName>
    <definedName name="TABBUSCA" localSheetId="33">#REF!</definedName>
    <definedName name="TABBUSCA" localSheetId="34">#REF!</definedName>
    <definedName name="TABBUSCA" localSheetId="35">#REF!</definedName>
    <definedName name="TABBUSCA" localSheetId="36">#REF!</definedName>
    <definedName name="TABBUSCA" localSheetId="37">#REF!</definedName>
    <definedName name="TABBUSCA" localSheetId="38">#REF!</definedName>
    <definedName name="TABBUSCA" localSheetId="39">#REF!</definedName>
    <definedName name="TABBUSCA" localSheetId="40">#REF!</definedName>
    <definedName name="TABBUSCA" localSheetId="41">#REF!</definedName>
    <definedName name="TABBUSCA" localSheetId="42">#REF!</definedName>
    <definedName name="TABBUSCA" localSheetId="43">#REF!</definedName>
    <definedName name="TABBUSCA" localSheetId="44">#REF!</definedName>
    <definedName name="TABBUSCA" localSheetId="45">#REF!</definedName>
    <definedName name="TABBUSCA" localSheetId="46">#REF!</definedName>
    <definedName name="TABBUSCA" localSheetId="47">#REF!</definedName>
    <definedName name="TABBUSCA" localSheetId="48">#REF!</definedName>
    <definedName name="TABBUSCA" localSheetId="49">#REF!</definedName>
    <definedName name="TABBUSCA" localSheetId="50">#REF!</definedName>
    <definedName name="TABBUSCA" localSheetId="51">#REF!</definedName>
    <definedName name="TABBUSCA" localSheetId="52">#REF!</definedName>
    <definedName name="TABBUSCA" localSheetId="53">#REF!</definedName>
    <definedName name="TABBUSCA" localSheetId="54">#REF!</definedName>
    <definedName name="TABBUSCA" localSheetId="55">#REF!</definedName>
    <definedName name="TABBUSCA" localSheetId="56">#REF!</definedName>
    <definedName name="TABBUSCA" localSheetId="57">#REF!</definedName>
    <definedName name="TABBUSCA" localSheetId="58">#REF!</definedName>
    <definedName name="TABBUSCA" localSheetId="59">#REF!</definedName>
    <definedName name="TABBUSCA" localSheetId="60">#REF!</definedName>
    <definedName name="TABBUSCA" localSheetId="61">#REF!</definedName>
    <definedName name="TABBUSCA" localSheetId="62">#REF!</definedName>
    <definedName name="TABBUSCA" localSheetId="63">#REF!</definedName>
    <definedName name="TABBUSCA" localSheetId="64">#REF!</definedName>
    <definedName name="TABBUSCA" localSheetId="65">#REF!</definedName>
    <definedName name="TABBUSCA" localSheetId="66">#REF!</definedName>
    <definedName name="TABBUSCA" localSheetId="67">#REF!</definedName>
    <definedName name="TABBUSCA">#REF!</definedName>
    <definedName name="TABBUSCAQTDPAV" comment="Tabela de Pesquisa para busca das quantidades de Pavimentação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" i="170"/>
  <c r="L7"/>
  <c r="K7" s="1"/>
  <c r="L59" i="169"/>
  <c r="L59" i="168"/>
  <c r="L59" i="167"/>
  <c r="L59" i="166"/>
  <c r="L59" i="165"/>
  <c r="L7"/>
  <c r="K7" s="1"/>
  <c r="L61" l="1"/>
  <c r="D7" i="166"/>
  <c r="L7" s="1"/>
  <c r="K7" s="1"/>
  <c r="D7" i="167"/>
  <c r="L7" s="1"/>
  <c r="L61" s="1"/>
  <c r="J66" s="1"/>
  <c r="D7" i="169"/>
  <c r="L7" s="1"/>
  <c r="L61" s="1"/>
  <c r="L61" i="170"/>
  <c r="J66" s="1"/>
  <c r="J66" i="165" l="1"/>
  <c r="D7" i="168"/>
  <c r="L7" s="1"/>
  <c r="L61" i="166"/>
  <c r="J66" s="1"/>
  <c r="K7" i="169"/>
  <c r="P7" i="94"/>
  <c r="L7" i="162"/>
  <c r="K7" i="168" l="1"/>
  <c r="L61"/>
  <c r="J66" s="1"/>
  <c r="L7" i="161"/>
  <c r="L7" i="158"/>
  <c r="L7" i="141"/>
  <c r="L7" i="140"/>
  <c r="L7" i="139"/>
  <c r="D8" i="164" l="1"/>
  <c r="L8" s="1"/>
  <c r="L59"/>
  <c r="L9" i="138"/>
  <c r="L8"/>
  <c r="L7" i="101"/>
  <c r="L7" i="106"/>
  <c r="L7" i="127"/>
  <c r="L9" i="130"/>
  <c r="L8"/>
  <c r="E7"/>
  <c r="C7"/>
  <c r="L9" i="129"/>
  <c r="L8"/>
  <c r="C7"/>
  <c r="L9" i="112"/>
  <c r="L8"/>
  <c r="C7"/>
  <c r="L9" i="110"/>
  <c r="L8"/>
  <c r="C7"/>
  <c r="L7" i="108"/>
  <c r="E7"/>
  <c r="P7" i="137"/>
  <c r="L7" i="135"/>
  <c r="P9" i="102"/>
  <c r="D9" i="164" s="1"/>
  <c r="L9" s="1"/>
  <c r="P8" i="102"/>
  <c r="L61" i="164" l="1"/>
  <c r="J66" s="1"/>
  <c r="L7" i="120" l="1"/>
  <c r="L7" i="118"/>
  <c r="L10" i="124"/>
  <c r="L9"/>
  <c r="L9" i="123"/>
  <c r="L10" i="113"/>
  <c r="L9"/>
  <c r="Q10" i="117"/>
  <c r="Q9"/>
  <c r="P7" i="88" l="1"/>
  <c r="P7" i="86"/>
  <c r="L7" i="105"/>
  <c r="L7" i="99"/>
  <c r="L7" i="97"/>
  <c r="P7" i="90"/>
  <c r="P7" i="87" l="1"/>
  <c r="N7" i="62"/>
  <c r="L59" i="163" l="1"/>
  <c r="L59" i="162"/>
  <c r="I7"/>
  <c r="L59" i="161"/>
  <c r="L59" i="160"/>
  <c r="L59" i="159"/>
  <c r="L59" i="158"/>
  <c r="K7" i="162" l="1"/>
  <c r="E7" i="161"/>
  <c r="L7" i="160"/>
  <c r="K7" s="1"/>
  <c r="L7" i="163" l="1"/>
  <c r="K7" i="161"/>
  <c r="L61" i="162"/>
  <c r="J66" s="1"/>
  <c r="L61" i="160"/>
  <c r="J66" s="1"/>
  <c r="L7" i="159"/>
  <c r="K7" i="163" l="1"/>
  <c r="L61"/>
  <c r="J66" s="1"/>
  <c r="L61" i="161"/>
  <c r="J66" s="1"/>
  <c r="L61" i="159"/>
  <c r="J66" s="1"/>
  <c r="L61" i="158"/>
  <c r="J66" s="1"/>
  <c r="K7"/>
  <c r="L59" i="141" l="1"/>
  <c r="L59" i="140"/>
  <c r="L59" i="139"/>
  <c r="L59" i="138"/>
  <c r="P59" i="137"/>
  <c r="L59" i="135"/>
  <c r="L59" i="134"/>
  <c r="L59" i="133"/>
  <c r="L59" i="131"/>
  <c r="L59" i="130"/>
  <c r="L59" i="129"/>
  <c r="L59" i="128"/>
  <c r="L59" i="127"/>
  <c r="L59" i="125"/>
  <c r="L59" i="124"/>
  <c r="L59" i="123"/>
  <c r="L59" i="122"/>
  <c r="L59" i="121"/>
  <c r="L59" i="120"/>
  <c r="L59" i="118"/>
  <c r="Q59" i="117"/>
  <c r="Q59" i="116"/>
  <c r="L59" i="113"/>
  <c r="L59" i="112"/>
  <c r="L59" i="111"/>
  <c r="L59" i="110"/>
  <c r="L59" i="109"/>
  <c r="L59" i="108"/>
  <c r="L59" i="107"/>
  <c r="L59" i="106"/>
  <c r="L59" i="105"/>
  <c r="L59" i="104"/>
  <c r="L59" i="103"/>
  <c r="P59" i="102" l="1"/>
  <c r="L59" i="101" l="1"/>
  <c r="L59" i="100"/>
  <c r="L59" i="99"/>
  <c r="L59" i="98"/>
  <c r="L59" i="97"/>
  <c r="L59" i="96"/>
  <c r="L59" i="95"/>
  <c r="P59" i="94"/>
  <c r="L59" i="92"/>
  <c r="P59" i="90"/>
  <c r="P59" i="89"/>
  <c r="P59" i="88"/>
  <c r="P59" i="87"/>
  <c r="P59" i="86"/>
  <c r="L61" i="113" l="1"/>
  <c r="J66" s="1"/>
  <c r="O7" i="116" l="1"/>
  <c r="O7" i="117"/>
  <c r="C7" i="102"/>
  <c r="K7" i="120" l="1"/>
  <c r="E7" i="135"/>
  <c r="E7" i="122"/>
  <c r="E7" i="120"/>
  <c r="L61" l="1"/>
  <c r="J66" s="1"/>
  <c r="K7" i="133"/>
  <c r="L61"/>
  <c r="J66" s="1"/>
  <c r="K7" i="139"/>
  <c r="L61"/>
  <c r="J66" s="1"/>
  <c r="P61" i="137"/>
  <c r="N66" s="1"/>
  <c r="O7"/>
  <c r="K7" i="134"/>
  <c r="L61"/>
  <c r="J66" s="1"/>
  <c r="K7" i="140"/>
  <c r="L61"/>
  <c r="J66" s="1"/>
  <c r="L61" i="138"/>
  <c r="J66" s="1"/>
  <c r="L61" i="118"/>
  <c r="J66" s="1"/>
  <c r="P7" i="117"/>
  <c r="Q61"/>
  <c r="O7" i="102"/>
  <c r="P61"/>
  <c r="N66" s="1"/>
  <c r="N66" i="117" l="1"/>
  <c r="D7" i="122"/>
  <c r="L7" s="1"/>
  <c r="D7" i="116"/>
  <c r="Q7" s="1"/>
  <c r="D7" i="89"/>
  <c r="P7" s="1"/>
  <c r="D7" i="121"/>
  <c r="L7" s="1"/>
  <c r="L7" i="131"/>
  <c r="Q61" i="116" l="1"/>
  <c r="N66" s="1"/>
  <c r="P7"/>
  <c r="N7" i="94"/>
  <c r="L61" i="131"/>
  <c r="J66" s="1"/>
  <c r="K7"/>
  <c r="P61" i="88" l="1"/>
  <c r="N66" s="1"/>
  <c r="O7" i="94"/>
  <c r="P61"/>
  <c r="N66" s="1"/>
  <c r="N7" i="86"/>
  <c r="L59" i="70"/>
  <c r="L59" i="66"/>
  <c r="O7" i="86" l="1"/>
  <c r="P61"/>
  <c r="N66" s="1"/>
  <c r="N61" i="62"/>
  <c r="L66" s="1"/>
  <c r="N59"/>
  <c r="O7" i="90" l="1"/>
  <c r="P61"/>
  <c r="N66" s="1"/>
  <c r="O7" i="87"/>
  <c r="P61"/>
  <c r="N66" s="1"/>
  <c r="P61" i="89" l="1"/>
  <c r="N66" s="1"/>
  <c r="O7"/>
  <c r="L7" i="66"/>
  <c r="L7" i="92"/>
  <c r="L61" s="1"/>
  <c r="J66" s="1"/>
  <c r="L61" i="99" l="1"/>
  <c r="J66" s="1"/>
  <c r="L61" i="128" l="1"/>
  <c r="J66" s="1"/>
  <c r="K7" i="129" l="1"/>
  <c r="L61"/>
  <c r="J66" s="1"/>
  <c r="L61" i="124"/>
  <c r="J66" s="1"/>
  <c r="K7" i="130" l="1"/>
  <c r="L61" l="1"/>
  <c r="J66" s="1"/>
  <c r="K7" i="123"/>
  <c r="L61"/>
  <c r="J66" s="1"/>
  <c r="K7" i="127"/>
  <c r="L61"/>
  <c r="J66" s="1"/>
  <c r="L61" i="66"/>
  <c r="J66" s="1"/>
  <c r="K7" i="125" l="1"/>
  <c r="L7" l="1"/>
  <c r="L61" s="1"/>
  <c r="J66" s="1"/>
  <c r="I7" i="135"/>
  <c r="K7" i="121"/>
  <c r="L61"/>
  <c r="J66" s="1"/>
  <c r="K7" i="135" l="1"/>
  <c r="L61"/>
  <c r="J66" s="1"/>
  <c r="K7" i="141" l="1"/>
  <c r="L61"/>
  <c r="J66" s="1"/>
  <c r="E7" i="131" l="1"/>
  <c r="L7" i="100" l="1"/>
  <c r="K7" i="122"/>
  <c r="L61"/>
  <c r="J66" s="1"/>
  <c r="L61" i="100" l="1"/>
  <c r="J66" s="1"/>
  <c r="K7" i="101" l="1"/>
  <c r="K7" i="106"/>
  <c r="L61" i="105"/>
  <c r="J66" s="1"/>
  <c r="K7"/>
  <c r="L61" i="101" l="1"/>
  <c r="J66" s="1"/>
  <c r="L61" i="106"/>
  <c r="J66" s="1"/>
  <c r="L7" i="107" l="1"/>
  <c r="L7" i="109" l="1"/>
  <c r="L61" i="107"/>
  <c r="J66" s="1"/>
  <c r="K7" i="108" l="1"/>
  <c r="L7" i="103"/>
  <c r="L61" s="1"/>
  <c r="J66" s="1"/>
  <c r="L61" i="104"/>
  <c r="J66" s="1"/>
  <c r="L61" i="109"/>
  <c r="J66" s="1"/>
  <c r="L61" i="108" l="1"/>
  <c r="J66" s="1"/>
  <c r="E7" i="110"/>
  <c r="K7"/>
  <c r="L7" i="111"/>
  <c r="L61" i="110" l="1"/>
  <c r="J66" s="1"/>
  <c r="L61" i="111"/>
  <c r="J66" s="1"/>
  <c r="L61" i="112" l="1"/>
  <c r="J66" s="1"/>
  <c r="L7" i="70" l="1"/>
  <c r="L61" s="1"/>
  <c r="J66" s="1"/>
  <c r="L7" i="95" l="1"/>
  <c r="L61" s="1"/>
  <c r="J66" s="1"/>
  <c r="L7" i="96" l="1"/>
  <c r="L61" s="1"/>
  <c r="J66" s="1"/>
  <c r="L61" i="97" l="1"/>
  <c r="J66" s="1"/>
  <c r="L7" i="98"/>
  <c r="L61" s="1"/>
  <c r="J66" s="1"/>
</calcChain>
</file>

<file path=xl/sharedStrings.xml><?xml version="1.0" encoding="utf-8"?>
<sst xmlns="http://schemas.openxmlformats.org/spreadsheetml/2006/main" count="3224" uniqueCount="311">
  <si>
    <t>UN</t>
  </si>
  <si>
    <t>M3</t>
  </si>
  <si>
    <t>M</t>
  </si>
  <si>
    <t>M2</t>
  </si>
  <si>
    <t>x</t>
  </si>
  <si>
    <t>+</t>
  </si>
  <si>
    <t>)</t>
  </si>
  <si>
    <t>TABELA</t>
  </si>
  <si>
    <t/>
  </si>
  <si>
    <t>L1.1.1</t>
  </si>
  <si>
    <t>Guia (m)</t>
  </si>
  <si>
    <t>Total</t>
  </si>
  <si>
    <t>CDHU</t>
  </si>
  <si>
    <t>03.13.00</t>
  </si>
  <si>
    <t>04.01.12</t>
  </si>
  <si>
    <t>Serviços Preliminares</t>
  </si>
  <si>
    <t>Parque Planalto</t>
  </si>
  <si>
    <t>Quantidade (un)</t>
  </si>
  <si>
    <t>Área (m2)</t>
  </si>
  <si>
    <t>Largura (m)</t>
  </si>
  <si>
    <t>Altura (m)</t>
  </si>
  <si>
    <t>=</t>
  </si>
  <si>
    <t>Comprimento (m)</t>
  </si>
  <si>
    <t>Área (m²)</t>
  </si>
  <si>
    <t>Terraplenagem</t>
  </si>
  <si>
    <t>Volume (m³)</t>
  </si>
  <si>
    <t xml:space="preserve">Galeria em Tubos </t>
  </si>
  <si>
    <t>PV-1.01 a 0</t>
  </si>
  <si>
    <t>Compr. (m)</t>
  </si>
  <si>
    <t>BL2 a PVEX-01</t>
  </si>
  <si>
    <t>Escavação ≤ 4,00m</t>
  </si>
  <si>
    <t>Volume Remoção</t>
  </si>
  <si>
    <t>-</t>
  </si>
  <si>
    <t>Lados</t>
  </si>
  <si>
    <t>Comprimento (C)</t>
  </si>
  <si>
    <t>Profundidade Média (Pm)</t>
  </si>
  <si>
    <t xml:space="preserve">Largura </t>
  </si>
  <si>
    <t>Espessura</t>
  </si>
  <si>
    <t xml:space="preserve">Pavimento Asfáltico </t>
  </si>
  <si>
    <t xml:space="preserve">Tráfego Médio </t>
  </si>
  <si>
    <t>+(</t>
  </si>
  <si>
    <t>Imprimação (m²)</t>
  </si>
  <si>
    <t>Sobrelargura (m)</t>
  </si>
  <si>
    <t>Tráfego Leve</t>
  </si>
  <si>
    <t>Espessura (m)</t>
  </si>
  <si>
    <t xml:space="preserve">nº de Pintura </t>
  </si>
  <si>
    <t>Muro de Arrimo</t>
  </si>
  <si>
    <t>Manta (m²/un)</t>
  </si>
  <si>
    <t>Comprimento (m/un)</t>
  </si>
  <si>
    <t>Forma (m²/m)</t>
  </si>
  <si>
    <t>Forma de Fechamento (m²)</t>
  </si>
  <si>
    <t>Peso (kg/m³)</t>
  </si>
  <si>
    <t>Concreto (m³/m)</t>
  </si>
  <si>
    <t>Área  (m²)</t>
  </si>
  <si>
    <t>Bota-Fora (km)</t>
  </si>
  <si>
    <t xml:space="preserve">Contrato nº </t>
  </si>
  <si>
    <t xml:space="preserve">Processo nº </t>
  </si>
  <si>
    <t>CODLOC</t>
  </si>
  <si>
    <t>Acumulado  Total</t>
  </si>
  <si>
    <t>TOTAL:</t>
  </si>
  <si>
    <t>SERVIÇO:</t>
  </si>
  <si>
    <t>COD. REF.</t>
  </si>
  <si>
    <t>PREFEITURA DO MUNICÍPIO DE CARAPICUÍBA</t>
  </si>
  <si>
    <t>SECRETARIA DE DESENVOLVIMENTO URBANO</t>
  </si>
  <si>
    <t>OBJETO:</t>
  </si>
  <si>
    <t>EXECUÇÃO DE GALERIA DE ÁGUAS PLUVIAIS NA RUA SERRA AGULHAS NEGRAS - ESTACIONAMENTO UPA</t>
  </si>
  <si>
    <t>LOCAL:</t>
  </si>
  <si>
    <t>ESTACIONAMENTO UPA</t>
  </si>
  <si>
    <t>TRECHO:</t>
  </si>
  <si>
    <t>MEMÓRIA DE CALCULO</t>
  </si>
  <si>
    <t>Contratada:</t>
  </si>
  <si>
    <t>ITEM:</t>
  </si>
  <si>
    <t>ORÇAMENTO</t>
  </si>
  <si>
    <t>FISCALIZAÇÃO</t>
  </si>
  <si>
    <t>CONTRATADA</t>
  </si>
  <si>
    <t>Espessura (e)</t>
  </si>
  <si>
    <t>Folha:1/64</t>
  </si>
  <si>
    <t>01.17.031</t>
  </si>
  <si>
    <t>Projeto executivo de arquitetura em formato A1</t>
  </si>
  <si>
    <t>Folha:2/64</t>
  </si>
  <si>
    <t>01.17.051</t>
  </si>
  <si>
    <t>Projeto executivo de estrutura em formato A1</t>
  </si>
  <si>
    <t>Folha:3/64</t>
  </si>
  <si>
    <t>01.20.010</t>
  </si>
  <si>
    <t>TX</t>
  </si>
  <si>
    <t>Taxa de mobilização e desmobilização de equipamentos para execução de levantamento topográfico</t>
  </si>
  <si>
    <t>Folha:4/64</t>
  </si>
  <si>
    <t>01.20.721</t>
  </si>
  <si>
    <t>Levantamento planimétrico cadastral com áreas até 50% de ocupação - área até 20.000 m² (mínimo de 3.500 m²)</t>
  </si>
  <si>
    <t>Folha:5/64</t>
  </si>
  <si>
    <t>02.02.120</t>
  </si>
  <si>
    <t>UNMES</t>
  </si>
  <si>
    <t>Locação de container tipo alojamento - área mínima de 13,80 m²</t>
  </si>
  <si>
    <t>Folha:6/64</t>
  </si>
  <si>
    <t>02.02.130</t>
  </si>
  <si>
    <t>Locação de container tipo escritório com 1 vaso sanitário, 1 lavatório e 1 ponto para chuveiro - área mínima de 13,80 m²</t>
  </si>
  <si>
    <t>Folha:7/64</t>
  </si>
  <si>
    <t>02.02.140</t>
  </si>
  <si>
    <t>Locação de container tipo sanitário com 2 vasos sanitários, 2 lavatórios, 2 mictórios e 4 pontos para chuveiro - área mínima de 13,80 m²</t>
  </si>
  <si>
    <t>Folha:8/64</t>
  </si>
  <si>
    <t>02.02.150</t>
  </si>
  <si>
    <t>Locação de container tipo depósito - área mínima de 13,80 m²</t>
  </si>
  <si>
    <t>Folha:9/64</t>
  </si>
  <si>
    <t>02.02.160</t>
  </si>
  <si>
    <t>Locação de container tipo guarita - área mínima de 4,60 m²</t>
  </si>
  <si>
    <t>Folha:10/64</t>
  </si>
  <si>
    <t>02.08.020</t>
  </si>
  <si>
    <t>Placa de identificação para obra</t>
  </si>
  <si>
    <t>Folha:11/64</t>
  </si>
  <si>
    <t>02.10.040</t>
  </si>
  <si>
    <t>Locação de rede de canalização</t>
  </si>
  <si>
    <t>Folha:12/64</t>
  </si>
  <si>
    <t>02.10.060</t>
  </si>
  <si>
    <t>Locação de vias, calçadas, tanques e lagoas</t>
  </si>
  <si>
    <t>Folha:13/64</t>
  </si>
  <si>
    <t>02.09.130</t>
  </si>
  <si>
    <t>Limpeza mecanizada do terreno, inclusive troncos com diâmetro acima de 15 cm até 50 cm, com caminhão à disposição dentro da obra, até o raio de 1 km</t>
  </si>
  <si>
    <t>Folha:14/64</t>
  </si>
  <si>
    <t>07.02.060</t>
  </si>
  <si>
    <t>Escavação mecanizada de valas ou cavas com profundidade de até 4 m</t>
  </si>
  <si>
    <t>Folha:15/64</t>
  </si>
  <si>
    <t>07.01.120</t>
  </si>
  <si>
    <t>Carga e remoção de terra até a distância média de 1 km</t>
  </si>
  <si>
    <t>Folha:16/64</t>
  </si>
  <si>
    <t>Folha:17/64</t>
  </si>
  <si>
    <t>Folha:18/64</t>
  </si>
  <si>
    <t>05.10.023</t>
  </si>
  <si>
    <t>Transporte de solo de 1ª e 2ª categoria por caminhão para distâncias superiores ao 5° km até o 10° km</t>
  </si>
  <si>
    <t>Folha:19/64</t>
  </si>
  <si>
    <t>05.10.024</t>
  </si>
  <si>
    <t>Transporte de solo de 1ª e 2ª categoria por caminhão para distâncias superiores ao 10° km até o 15° km</t>
  </si>
  <si>
    <t>Folha:20/64</t>
  </si>
  <si>
    <t>05.09.007</t>
  </si>
  <si>
    <t>Taxa de destinação de resíduo sólido em aterro, tipo solo/terra</t>
  </si>
  <si>
    <t>Folha:21/64</t>
  </si>
  <si>
    <t>Folha:22/64</t>
  </si>
  <si>
    <t>07.11.020</t>
  </si>
  <si>
    <t>Reaterro compactado mecanizado de vala ou cava com compactador</t>
  </si>
  <si>
    <t>Folha:23/64</t>
  </si>
  <si>
    <t>Folha:24/64</t>
  </si>
  <si>
    <t>Folha:25/64</t>
  </si>
  <si>
    <t>Folha:26/64</t>
  </si>
  <si>
    <t>Folha:27/64</t>
  </si>
  <si>
    <t>08.01.040</t>
  </si>
  <si>
    <t>Escoramento de solo descontínuo</t>
  </si>
  <si>
    <t>Folha:28/64</t>
  </si>
  <si>
    <t>11.18.040</t>
  </si>
  <si>
    <t>Lastro de pedra britada</t>
  </si>
  <si>
    <t>Folha:29/64</t>
  </si>
  <si>
    <t>46.12.070</t>
  </si>
  <si>
    <t>Tubo de concreto (PS-2), DN= 500mm</t>
  </si>
  <si>
    <t>Folha:30/64</t>
  </si>
  <si>
    <t>46.12.150</t>
  </si>
  <si>
    <t>Tubo de concreto (PA-2), DN= 600mm</t>
  </si>
  <si>
    <t>Folha:31/64</t>
  </si>
  <si>
    <t>49.12.140</t>
  </si>
  <si>
    <t>Poço de visita em alvenaria tipo PMSP - balão</t>
  </si>
  <si>
    <t>Folha:32/64</t>
  </si>
  <si>
    <t>49.12.120</t>
  </si>
  <si>
    <t>Chaminé para poço de visita tipo PMSP em alvenaria, diâmetro interno 70 cm - pescoço</t>
  </si>
  <si>
    <t>Folha:33/64</t>
  </si>
  <si>
    <t>49.06.420</t>
  </si>
  <si>
    <t>Tampão em ferro fundido, diâmetro de 600 mm, classe D 400 (ruptura&gt; 400 kN)</t>
  </si>
  <si>
    <t>Folha:34/64</t>
  </si>
  <si>
    <t>49.12.030</t>
  </si>
  <si>
    <t>Boca de lobo dupla tipo PMSP com tampa de concreto</t>
  </si>
  <si>
    <t>Folha:35/64</t>
  </si>
  <si>
    <t>49.12.050</t>
  </si>
  <si>
    <t>Boca de lobo tripla tipo PMSP com tampa de concreto</t>
  </si>
  <si>
    <t>Folha:36/64</t>
  </si>
  <si>
    <t>54.01.400</t>
  </si>
  <si>
    <t>Abertura de caixa até 25 cm, inclui escavação, compactação, transporte e preparo do sub-leito</t>
  </si>
  <si>
    <t>Folha:37/64</t>
  </si>
  <si>
    <t>54.06.100</t>
  </si>
  <si>
    <t>Base em concreto com fck de 20 MPa, para guias, sarjetas ou sarjetões</t>
  </si>
  <si>
    <t>Folha:38/64</t>
  </si>
  <si>
    <t>54.06.040</t>
  </si>
  <si>
    <t>Guia pré-moldada reta tipo PMSP 100 - fck 25 MPa</t>
  </si>
  <si>
    <t>Folha:39/64</t>
  </si>
  <si>
    <t>54.06.170</t>
  </si>
  <si>
    <t>Sarjeta ou sarjetão moldado no local, tipo PMSP em concreto com fck 25 MPa</t>
  </si>
  <si>
    <t>Folha:40/64</t>
  </si>
  <si>
    <t>54.03.200</t>
  </si>
  <si>
    <t>Concreto asfáltico usinado a quente - Binder</t>
  </si>
  <si>
    <t>Folha:41/64</t>
  </si>
  <si>
    <t>54.03.230</t>
  </si>
  <si>
    <t>Imprimação betuminosa ligante</t>
  </si>
  <si>
    <t>Folha:42/64</t>
  </si>
  <si>
    <t>54.03.240</t>
  </si>
  <si>
    <t>Imprimação betuminosa impermeabilizante</t>
  </si>
  <si>
    <t>Folha:43/64</t>
  </si>
  <si>
    <t>54.03.210</t>
  </si>
  <si>
    <t>Camada de rolamento em concreto betuminoso usinado quente - CBUQ</t>
  </si>
  <si>
    <t>Folha:44/64</t>
  </si>
  <si>
    <t>11.01.100</t>
  </si>
  <si>
    <t>Concreto usinado, fck = 20 MPa</t>
  </si>
  <si>
    <t>Folha:45/64</t>
  </si>
  <si>
    <t>Folha:64/64</t>
  </si>
  <si>
    <t>34.05.310</t>
  </si>
  <si>
    <t>Gradil de ferro perfilado, tipo parque</t>
  </si>
  <si>
    <t>Folha:47/64</t>
  </si>
  <si>
    <t>34.02.080</t>
  </si>
  <si>
    <t>Plantio de grama São Carlos em placas (jardins e canteiros)</t>
  </si>
  <si>
    <t>Folha:48/64</t>
  </si>
  <si>
    <t>54.01.210</t>
  </si>
  <si>
    <t>Base de brita graduada</t>
  </si>
  <si>
    <t>Folha:49/64</t>
  </si>
  <si>
    <t>54.02.030</t>
  </si>
  <si>
    <t>Revestimento primário com pedra britada, compactação mínima de 95% do PN</t>
  </si>
  <si>
    <t>Folha:50/64</t>
  </si>
  <si>
    <t>Folha:51/64</t>
  </si>
  <si>
    <t>Folha:52/64</t>
  </si>
  <si>
    <t>Folha:53/64</t>
  </si>
  <si>
    <t>Folha:54/64</t>
  </si>
  <si>
    <t>Folha:55/64</t>
  </si>
  <si>
    <t>11.18.140</t>
  </si>
  <si>
    <t>Lastro e/ou fundação em rachão mecanizado</t>
  </si>
  <si>
    <t>Folha:56/64</t>
  </si>
  <si>
    <t>17.01.040</t>
  </si>
  <si>
    <t>Lastro de concreto impermeabilizado</t>
  </si>
  <si>
    <t>Folha:57/64</t>
  </si>
  <si>
    <t>08.05.190</t>
  </si>
  <si>
    <t>Manta geotêxtil com resistência à tração longitudinal de 16kN/m e transversal de 14kN/m</t>
  </si>
  <si>
    <t>Folha:58/64</t>
  </si>
  <si>
    <t>08.06.040</t>
  </si>
  <si>
    <t>Barbacã em tubo de PVC com diâmetro 50 mm</t>
  </si>
  <si>
    <t>Folha:59/64</t>
  </si>
  <si>
    <t>09.01.030</t>
  </si>
  <si>
    <t>Forma em madeira comum para estrutura</t>
  </si>
  <si>
    <t>Folha:60/64</t>
  </si>
  <si>
    <t>10.01.040</t>
  </si>
  <si>
    <t>KG</t>
  </si>
  <si>
    <t>Armadura em barra de aço CA-50 (A ou B) fyk = 500 MPa</t>
  </si>
  <si>
    <t>Folha:61/64</t>
  </si>
  <si>
    <t>11.01.160</t>
  </si>
  <si>
    <t>Concreto usinado, fck = 30 MPa</t>
  </si>
  <si>
    <t>Folha:62/64</t>
  </si>
  <si>
    <t>03.01.240</t>
  </si>
  <si>
    <t>Demolição mecanizada de pavimento ou piso em concreto, inclusive fragmentação, carregamento, transporte até 1 quilômetro e descarregamento</t>
  </si>
  <si>
    <t>Folha:63/64</t>
  </si>
  <si>
    <t>05.08.140</t>
  </si>
  <si>
    <t>M3XKM</t>
  </si>
  <si>
    <t>Transporte de entulho, para distâncias superiores ao 20° km</t>
  </si>
  <si>
    <t>01.01.00.</t>
  </si>
  <si>
    <t>01.02.00.</t>
  </si>
  <si>
    <t>01.03.00.</t>
  </si>
  <si>
    <t>01.04.00.</t>
  </si>
  <si>
    <t>01.05.00.</t>
  </si>
  <si>
    <t>01.06.00.</t>
  </si>
  <si>
    <t>01.07.00.</t>
  </si>
  <si>
    <t>01.08.00.</t>
  </si>
  <si>
    <t>01.09.00.</t>
  </si>
  <si>
    <t>01.10.00.</t>
  </si>
  <si>
    <t>01.11.00.</t>
  </si>
  <si>
    <t>01.12.00.</t>
  </si>
  <si>
    <t>02.01.00.</t>
  </si>
  <si>
    <t>02.02.</t>
  </si>
  <si>
    <t>02.03.00.</t>
  </si>
  <si>
    <t>02.04.00.</t>
  </si>
  <si>
    <t>02.05.00.</t>
  </si>
  <si>
    <t>02.06.00.</t>
  </si>
  <si>
    <t>02.07.00.</t>
  </si>
  <si>
    <t>02.08.00.</t>
  </si>
  <si>
    <t>03.01.00.</t>
  </si>
  <si>
    <t>03.02.00.</t>
  </si>
  <si>
    <t>03.03.00.</t>
  </si>
  <si>
    <t>03.04.00.</t>
  </si>
  <si>
    <t>03.05.00.</t>
  </si>
  <si>
    <t>03.06.00.</t>
  </si>
  <si>
    <t>03.07.00.</t>
  </si>
  <si>
    <t>03.08.00.</t>
  </si>
  <si>
    <t>03.09.00.</t>
  </si>
  <si>
    <t>03.10.00.</t>
  </si>
  <si>
    <t>03.11.00.</t>
  </si>
  <si>
    <t>03.12.00.</t>
  </si>
  <si>
    <t>03.14.00.</t>
  </si>
  <si>
    <t>03.15.00.</t>
  </si>
  <si>
    <t>04.01.01.</t>
  </si>
  <si>
    <t>04.01.02.</t>
  </si>
  <si>
    <t>04.01.03.</t>
  </si>
  <si>
    <t>04.01.04.</t>
  </si>
  <si>
    <t>04.01.05.</t>
  </si>
  <si>
    <t>04.01.06.</t>
  </si>
  <si>
    <t>04.01.07.</t>
  </si>
  <si>
    <t>04.01.08.</t>
  </si>
  <si>
    <t>04.01.09.</t>
  </si>
  <si>
    <t>04.01.10.</t>
  </si>
  <si>
    <t>04.11.00.</t>
  </si>
  <si>
    <t>04.01.13.</t>
  </si>
  <si>
    <t>04.01.14.</t>
  </si>
  <si>
    <t>04.02.01.</t>
  </si>
  <si>
    <t>04.02.02.</t>
  </si>
  <si>
    <t>04.02.03.</t>
  </si>
  <si>
    <t>04.02.04.</t>
  </si>
  <si>
    <t>04.02.05.</t>
  </si>
  <si>
    <t>04.02.06.</t>
  </si>
  <si>
    <t>04.02.07.</t>
  </si>
  <si>
    <t>04.02.08.</t>
  </si>
  <si>
    <t>04.02.09.</t>
  </si>
  <si>
    <t>04.02.10.</t>
  </si>
  <si>
    <t>04.02.11.</t>
  </si>
  <si>
    <t>04.02.12.</t>
  </si>
  <si>
    <t>04.03.01.</t>
  </si>
  <si>
    <t>04.03.02.</t>
  </si>
  <si>
    <t>04.03.03.</t>
  </si>
  <si>
    <t>07.01.010</t>
  </si>
  <si>
    <t>Escavação e carga mecanizada para exploração de solo em jazida</t>
  </si>
  <si>
    <t>07.12.010</t>
  </si>
  <si>
    <t>Compactação de aterro mecanizado mínimo de 95% PN, sem fornecimento de solo em áreas fechadas</t>
  </si>
  <si>
    <t>54.01.010</t>
  </si>
  <si>
    <t>Regularização e compactação mecanizada de superfície, sem controle do proctor normal</t>
  </si>
</sst>
</file>

<file path=xl/styles.xml><?xml version="1.0" encoding="utf-8"?>
<styleSheet xmlns="http://schemas.openxmlformats.org/spreadsheetml/2006/main">
  <numFmts count="6">
    <numFmt numFmtId="164" formatCode="00\-00\-00"/>
    <numFmt numFmtId="165" formatCode="#,##0.0000_ ;\-#,##0.0000\ "/>
    <numFmt numFmtId="166" formatCode="#,##0_ ;\-#,##0\ "/>
    <numFmt numFmtId="167" formatCode="#,##0.000;\-#,##0.000"/>
    <numFmt numFmtId="168" formatCode="#,##0.000_ ;\-#,##0.000\ "/>
    <numFmt numFmtId="169" formatCode="#,##0.00_ ;\-#,##0.00\ "/>
  </numFmts>
  <fonts count="13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53"/>
      <name val="Arial"/>
      <family val="2"/>
    </font>
    <font>
      <sz val="10"/>
      <color rgb="FF00B050"/>
      <name val="Arial"/>
      <family val="2"/>
    </font>
    <font>
      <i/>
      <sz val="12"/>
      <name val="Arial"/>
      <family val="2"/>
    </font>
    <font>
      <sz val="12"/>
      <color rgb="FF00B050"/>
      <name val="Arial"/>
      <family val="2"/>
    </font>
    <font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39" fontId="0" fillId="0" borderId="0"/>
    <xf numFmtId="0" fontId="2" fillId="0" borderId="0"/>
    <xf numFmtId="0" fontId="1" fillId="0" borderId="0"/>
  </cellStyleXfs>
  <cellXfs count="129">
    <xf numFmtId="39" fontId="0" fillId="0" borderId="0" xfId="0"/>
    <xf numFmtId="39" fontId="6" fillId="0" borderId="0" xfId="0" applyFont="1" applyAlignment="1">
      <alignment horizontal="center" vertical="center"/>
    </xf>
    <xf numFmtId="39" fontId="6" fillId="0" borderId="0" xfId="0" applyFont="1"/>
    <xf numFmtId="39" fontId="6" fillId="0" borderId="2" xfId="0" applyFont="1" applyBorder="1"/>
    <xf numFmtId="39" fontId="7" fillId="0" borderId="0" xfId="0" applyFont="1"/>
    <xf numFmtId="39" fontId="6" fillId="0" borderId="4" xfId="0" applyFont="1" applyBorder="1"/>
    <xf numFmtId="39" fontId="6" fillId="0" borderId="9" xfId="0" applyFont="1" applyBorder="1"/>
    <xf numFmtId="4" fontId="6" fillId="0" borderId="1" xfId="0" applyNumberFormat="1" applyFont="1" applyBorder="1"/>
    <xf numFmtId="39" fontId="0" fillId="0" borderId="3" xfId="0" applyBorder="1"/>
    <xf numFmtId="39" fontId="0" fillId="0" borderId="4" xfId="0" applyBorder="1"/>
    <xf numFmtId="39" fontId="0" fillId="0" borderId="8" xfId="0" applyBorder="1"/>
    <xf numFmtId="39" fontId="0" fillId="0" borderId="2" xfId="0" applyBorder="1"/>
    <xf numFmtId="39" fontId="0" fillId="0" borderId="1" xfId="0" applyBorder="1"/>
    <xf numFmtId="39" fontId="0" fillId="0" borderId="6" xfId="0" applyBorder="1"/>
    <xf numFmtId="39" fontId="0" fillId="0" borderId="9" xfId="0" applyBorder="1"/>
    <xf numFmtId="39" fontId="8" fillId="0" borderId="9" xfId="0" applyFont="1" applyBorder="1"/>
    <xf numFmtId="164" fontId="5" fillId="0" borderId="0" xfId="0" applyNumberFormat="1" applyFont="1" applyAlignment="1">
      <alignment horizontal="center" vertical="top"/>
    </xf>
    <xf numFmtId="39" fontId="6" fillId="0" borderId="0" xfId="0" applyFont="1" applyProtection="1">
      <protection locked="0"/>
    </xf>
    <xf numFmtId="4" fontId="6" fillId="0" borderId="8" xfId="0" applyNumberFormat="1" applyFont="1" applyBorder="1" applyProtection="1">
      <protection locked="0"/>
    </xf>
    <xf numFmtId="39" fontId="6" fillId="0" borderId="9" xfId="0" applyFont="1" applyBorder="1" applyProtection="1">
      <protection locked="0"/>
    </xf>
    <xf numFmtId="39" fontId="6" fillId="0" borderId="0" xfId="0" applyFont="1" applyAlignment="1" applyProtection="1">
      <alignment horizontal="center" vertical="center"/>
      <protection locked="0"/>
    </xf>
    <xf numFmtId="165" fontId="6" fillId="0" borderId="0" xfId="0" applyNumberFormat="1" applyFont="1" applyProtection="1">
      <protection locked="0"/>
    </xf>
    <xf numFmtId="165" fontId="6" fillId="0" borderId="0" xfId="0" applyNumberFormat="1" applyFont="1"/>
    <xf numFmtId="39" fontId="0" fillId="0" borderId="5" xfId="0" applyBorder="1"/>
    <xf numFmtId="165" fontId="6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Protection="1">
      <protection locked="0"/>
    </xf>
    <xf numFmtId="169" fontId="6" fillId="0" borderId="0" xfId="0" applyNumberFormat="1" applyFont="1" applyProtection="1">
      <protection locked="0"/>
    </xf>
    <xf numFmtId="39" fontId="6" fillId="0" borderId="0" xfId="0" applyFont="1" applyAlignment="1" applyProtection="1">
      <alignment horizontal="center"/>
      <protection locked="0"/>
    </xf>
    <xf numFmtId="39" fontId="6" fillId="0" borderId="0" xfId="0" applyFont="1" applyAlignment="1" applyProtection="1">
      <alignment horizontal="left"/>
      <protection locked="0"/>
    </xf>
    <xf numFmtId="39" fontId="3" fillId="0" borderId="6" xfId="0" applyFont="1" applyBorder="1" applyAlignment="1">
      <alignment horizontal="center"/>
    </xf>
    <xf numFmtId="39" fontId="9" fillId="0" borderId="9" xfId="0" applyFont="1" applyBorder="1" applyAlignment="1">
      <alignment horizontal="center" vertical="center"/>
    </xf>
    <xf numFmtId="39" fontId="6" fillId="0" borderId="6" xfId="0" applyFont="1" applyBorder="1"/>
    <xf numFmtId="39" fontId="7" fillId="0" borderId="3" xfId="0" applyFont="1" applyBorder="1"/>
    <xf numFmtId="39" fontId="6" fillId="0" borderId="3" xfId="0" applyFont="1" applyBorder="1"/>
    <xf numFmtId="39" fontId="6" fillId="0" borderId="5" xfId="0" applyFont="1" applyBorder="1"/>
    <xf numFmtId="39" fontId="6" fillId="0" borderId="1" xfId="0" applyFont="1" applyBorder="1" applyAlignment="1">
      <alignment horizontal="right"/>
    </xf>
    <xf numFmtId="165" fontId="6" fillId="0" borderId="0" xfId="0" applyNumberFormat="1" applyFont="1" applyAlignment="1" applyProtection="1">
      <alignment horizontal="center" vertical="center"/>
      <protection locked="0"/>
    </xf>
    <xf numFmtId="39" fontId="6" fillId="0" borderId="0" xfId="0" quotePrefix="1" applyFont="1" applyAlignment="1" applyProtection="1">
      <alignment horizontal="center"/>
      <protection locked="0"/>
    </xf>
    <xf numFmtId="4" fontId="6" fillId="0" borderId="8" xfId="0" applyNumberFormat="1" applyFont="1" applyBorder="1"/>
    <xf numFmtId="4" fontId="7" fillId="0" borderId="8" xfId="0" applyNumberFormat="1" applyFont="1" applyBorder="1"/>
    <xf numFmtId="39" fontId="6" fillId="0" borderId="3" xfId="0" applyFont="1" applyBorder="1" applyAlignment="1">
      <alignment horizontal="right"/>
    </xf>
    <xf numFmtId="166" fontId="11" fillId="0" borderId="3" xfId="0" applyNumberFormat="1" applyFont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>
      <alignment horizontal="center"/>
    </xf>
    <xf numFmtId="164" fontId="12" fillId="0" borderId="3" xfId="0" applyNumberFormat="1" applyFont="1" applyBorder="1" applyAlignment="1" applyProtection="1">
      <alignment horizontal="center" vertical="center"/>
      <protection hidden="1"/>
    </xf>
    <xf numFmtId="39" fontId="6" fillId="0" borderId="4" xfId="0" applyFont="1" applyBorder="1" applyAlignment="1">
      <alignment horizontal="center"/>
    </xf>
    <xf numFmtId="39" fontId="12" fillId="0" borderId="0" xfId="0" applyFont="1" applyAlignment="1" applyProtection="1">
      <alignment horizontal="right" vertical="top"/>
      <protection hidden="1"/>
    </xf>
    <xf numFmtId="39" fontId="6" fillId="0" borderId="8" xfId="0" applyFont="1" applyBorder="1"/>
    <xf numFmtId="39" fontId="6" fillId="0" borderId="1" xfId="0" applyFont="1" applyBorder="1"/>
    <xf numFmtId="39" fontId="6" fillId="0" borderId="9" xfId="0" applyFont="1" applyBorder="1" applyAlignment="1">
      <alignment horizontal="center"/>
    </xf>
    <xf numFmtId="39" fontId="6" fillId="0" borderId="0" xfId="0" applyFont="1" applyAlignment="1">
      <alignment horizontal="center"/>
    </xf>
    <xf numFmtId="39" fontId="0" fillId="0" borderId="8" xfId="0" applyBorder="1" applyAlignment="1">
      <alignment horizontal="center"/>
    </xf>
    <xf numFmtId="39" fontId="7" fillId="0" borderId="9" xfId="0" applyFont="1" applyBorder="1" applyAlignment="1">
      <alignment horizontal="center"/>
    </xf>
    <xf numFmtId="39" fontId="7" fillId="0" borderId="0" xfId="0" applyFont="1" applyAlignment="1">
      <alignment horizontal="center"/>
    </xf>
    <xf numFmtId="39" fontId="6" fillId="0" borderId="5" xfId="0" applyFont="1" applyBorder="1" applyAlignment="1">
      <alignment horizontal="left"/>
    </xf>
    <xf numFmtId="39" fontId="0" fillId="0" borderId="5" xfId="0" applyBorder="1" applyAlignment="1">
      <alignment horizontal="left"/>
    </xf>
    <xf numFmtId="39" fontId="6" fillId="0" borderId="6" xfId="0" applyFont="1" applyBorder="1" applyAlignment="1">
      <alignment horizontal="center"/>
    </xf>
    <xf numFmtId="39" fontId="6" fillId="0" borderId="3" xfId="0" applyFont="1" applyBorder="1" applyAlignment="1">
      <alignment horizontal="center"/>
    </xf>
    <xf numFmtId="39" fontId="6" fillId="0" borderId="9" xfId="0" applyFont="1" applyBorder="1" applyAlignment="1">
      <alignment horizontal="center" vertical="center"/>
    </xf>
    <xf numFmtId="39" fontId="6" fillId="0" borderId="8" xfId="0" applyFont="1" applyBorder="1" applyAlignment="1">
      <alignment horizontal="center" vertical="center"/>
    </xf>
    <xf numFmtId="39" fontId="7" fillId="0" borderId="5" xfId="0" applyFont="1" applyBorder="1"/>
    <xf numFmtId="39" fontId="6" fillId="0" borderId="2" xfId="0" applyFont="1" applyBorder="1" applyAlignment="1">
      <alignment horizontal="center" vertical="center"/>
    </xf>
    <xf numFmtId="39" fontId="6" fillId="0" borderId="5" xfId="0" applyFont="1" applyBorder="1" applyAlignment="1">
      <alignment horizontal="center" vertical="center"/>
    </xf>
    <xf numFmtId="39" fontId="6" fillId="0" borderId="1" xfId="0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39" fontId="6" fillId="0" borderId="9" xfId="0" applyFont="1" applyBorder="1" applyAlignment="1" applyProtection="1">
      <alignment horizontal="left"/>
      <protection locked="0"/>
    </xf>
    <xf numFmtId="39" fontId="6" fillId="0" borderId="0" xfId="0" applyFont="1" applyAlignment="1" applyProtection="1">
      <alignment horizontal="right"/>
      <protection locked="0"/>
    </xf>
    <xf numFmtId="169" fontId="6" fillId="0" borderId="0" xfId="0" applyNumberFormat="1" applyFont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horizontal="left"/>
      <protection locked="0"/>
    </xf>
    <xf numFmtId="165" fontId="6" fillId="0" borderId="0" xfId="0" applyNumberFormat="1" applyFont="1" applyAlignment="1" applyProtection="1">
      <alignment horizontal="left"/>
      <protection locked="0"/>
    </xf>
    <xf numFmtId="169" fontId="6" fillId="0" borderId="0" xfId="0" applyNumberFormat="1" applyFont="1" applyAlignment="1" applyProtection="1">
      <alignment horizontal="left"/>
      <protection locked="0"/>
    </xf>
    <xf numFmtId="4" fontId="6" fillId="0" borderId="8" xfId="0" applyNumberFormat="1" applyFont="1" applyBorder="1" applyAlignment="1" applyProtection="1">
      <alignment horizontal="right"/>
      <protection locked="0"/>
    </xf>
    <xf numFmtId="39" fontId="6" fillId="0" borderId="0" xfId="0" applyFont="1" applyAlignment="1">
      <alignment horizontal="right"/>
    </xf>
    <xf numFmtId="168" fontId="6" fillId="0" borderId="0" xfId="0" applyNumberFormat="1" applyFont="1" applyAlignment="1">
      <alignment horizontal="left"/>
    </xf>
    <xf numFmtId="4" fontId="6" fillId="0" borderId="8" xfId="0" applyNumberFormat="1" applyFont="1" applyBorder="1" applyAlignment="1">
      <alignment horizontal="right"/>
    </xf>
    <xf numFmtId="39" fontId="6" fillId="0" borderId="0" xfId="0" applyFont="1" applyAlignment="1" applyProtection="1">
      <alignment horizontal="left" vertical="center"/>
      <protection locked="0"/>
    </xf>
    <xf numFmtId="39" fontId="3" fillId="0" borderId="9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 vertical="top" wrapText="1"/>
    </xf>
    <xf numFmtId="168" fontId="6" fillId="0" borderId="0" xfId="0" quotePrefix="1" applyNumberFormat="1" applyFont="1" applyAlignment="1">
      <alignment horizontal="left"/>
    </xf>
    <xf numFmtId="39" fontId="12" fillId="0" borderId="0" xfId="0" applyFont="1" applyAlignment="1">
      <alignment horizontal="left"/>
    </xf>
    <xf numFmtId="39" fontId="6" fillId="0" borderId="0" xfId="0" applyFont="1" applyAlignment="1">
      <alignment horizontal="left"/>
    </xf>
    <xf numFmtId="4" fontId="6" fillId="0" borderId="4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right"/>
    </xf>
    <xf numFmtId="169" fontId="6" fillId="0" borderId="8" xfId="0" applyNumberFormat="1" applyFont="1" applyBorder="1" applyAlignment="1">
      <alignment horizontal="right"/>
    </xf>
    <xf numFmtId="169" fontId="6" fillId="0" borderId="0" xfId="0" applyNumberFormat="1" applyFont="1"/>
    <xf numFmtId="39" fontId="6" fillId="0" borderId="9" xfId="0" applyFont="1" applyBorder="1" applyAlignment="1" applyProtection="1">
      <alignment horizontal="center"/>
      <protection locked="0"/>
    </xf>
    <xf numFmtId="39" fontId="3" fillId="0" borderId="0" xfId="0" applyFont="1" applyAlignment="1" applyProtection="1">
      <alignment horizontal="left"/>
      <protection locked="0"/>
    </xf>
    <xf numFmtId="39" fontId="3" fillId="0" borderId="0" xfId="0" applyFont="1" applyProtection="1">
      <protection locked="0"/>
    </xf>
    <xf numFmtId="39" fontId="3" fillId="0" borderId="0" xfId="0" applyFont="1" applyAlignment="1" applyProtection="1">
      <alignment horizontal="center" vertical="center"/>
      <protection locked="0"/>
    </xf>
    <xf numFmtId="169" fontId="3" fillId="0" borderId="0" xfId="0" applyNumberFormat="1" applyFont="1" applyProtection="1">
      <protection locked="0"/>
    </xf>
    <xf numFmtId="39" fontId="3" fillId="0" borderId="0" xfId="0" applyFont="1" applyAlignment="1" applyProtection="1">
      <alignment horizontal="left" vertical="center"/>
      <protection locked="0"/>
    </xf>
    <xf numFmtId="39" fontId="3" fillId="0" borderId="9" xfId="0" applyFont="1" applyBorder="1" applyAlignment="1" applyProtection="1">
      <alignment horizontal="center"/>
      <protection locked="0"/>
    </xf>
    <xf numFmtId="165" fontId="3" fillId="0" borderId="0" xfId="0" applyNumberFormat="1" applyFont="1" applyProtection="1">
      <protection locked="0"/>
    </xf>
    <xf numFmtId="39" fontId="3" fillId="0" borderId="0" xfId="0" applyFont="1" applyAlignment="1">
      <alignment horizontal="left"/>
    </xf>
    <xf numFmtId="39" fontId="6" fillId="0" borderId="0" xfId="0" applyFont="1" applyAlignment="1">
      <alignment horizontal="right" vertical="center"/>
    </xf>
    <xf numFmtId="4" fontId="3" fillId="0" borderId="8" xfId="0" applyNumberFormat="1" applyFont="1" applyBorder="1" applyProtection="1">
      <protection locked="0"/>
    </xf>
    <xf numFmtId="39" fontId="6" fillId="0" borderId="0" xfId="0" quotePrefix="1" applyFont="1" applyAlignment="1">
      <alignment horizontal="center" vertical="center"/>
    </xf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/>
    </xf>
    <xf numFmtId="39" fontId="6" fillId="0" borderId="0" xfId="0" applyFont="1" applyAlignment="1">
      <alignment horizontal="left" vertical="center"/>
    </xf>
    <xf numFmtId="39" fontId="7" fillId="0" borderId="9" xfId="0" applyFont="1" applyBorder="1" applyAlignment="1">
      <alignment horizontal="center"/>
    </xf>
    <xf numFmtId="39" fontId="7" fillId="0" borderId="0" xfId="0" applyFont="1" applyAlignment="1">
      <alignment horizontal="center"/>
    </xf>
    <xf numFmtId="39" fontId="6" fillId="0" borderId="9" xfId="0" applyFont="1" applyBorder="1" applyAlignment="1">
      <alignment horizontal="center"/>
    </xf>
    <xf numFmtId="39" fontId="6" fillId="0" borderId="0" xfId="0" applyFont="1" applyAlignment="1">
      <alignment horizontal="center"/>
    </xf>
    <xf numFmtId="39" fontId="0" fillId="0" borderId="8" xfId="0" applyBorder="1" applyAlignment="1">
      <alignment horizontal="center"/>
    </xf>
    <xf numFmtId="39" fontId="7" fillId="0" borderId="3" xfId="0" applyFont="1" applyBorder="1" applyAlignment="1">
      <alignment horizontal="center" vertical="center" wrapText="1"/>
    </xf>
    <xf numFmtId="39" fontId="0" fillId="0" borderId="3" xfId="0" applyBorder="1" applyAlignment="1">
      <alignment horizontal="center" vertical="center" wrapText="1"/>
    </xf>
    <xf numFmtId="39" fontId="10" fillId="0" borderId="9" xfId="0" applyFont="1" applyBorder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0" fillId="0" borderId="8" xfId="0" applyFont="1" applyBorder="1" applyAlignment="1">
      <alignment horizontal="center" vertical="center"/>
    </xf>
    <xf numFmtId="39" fontId="6" fillId="0" borderId="9" xfId="0" applyFont="1" applyBorder="1" applyAlignment="1">
      <alignment horizontal="justify" vertical="top" wrapText="1"/>
    </xf>
    <xf numFmtId="39" fontId="6" fillId="0" borderId="0" xfId="0" applyFont="1" applyAlignment="1">
      <alignment horizontal="justify" vertical="top" wrapText="1"/>
    </xf>
    <xf numFmtId="39" fontId="0" fillId="0" borderId="0" xfId="0" applyAlignment="1">
      <alignment wrapText="1"/>
    </xf>
    <xf numFmtId="39" fontId="0" fillId="0" borderId="8" xfId="0" applyBorder="1" applyAlignment="1">
      <alignment wrapText="1"/>
    </xf>
    <xf numFmtId="39" fontId="0" fillId="0" borderId="9" xfId="0" applyBorder="1" applyAlignment="1">
      <alignment wrapText="1"/>
    </xf>
    <xf numFmtId="39" fontId="0" fillId="0" borderId="2" xfId="0" applyBorder="1" applyAlignment="1">
      <alignment wrapText="1"/>
    </xf>
    <xf numFmtId="39" fontId="0" fillId="0" borderId="5" xfId="0" applyBorder="1" applyAlignment="1">
      <alignment wrapText="1"/>
    </xf>
    <xf numFmtId="39" fontId="0" fillId="0" borderId="1" xfId="0" applyBorder="1" applyAlignment="1">
      <alignment wrapText="1"/>
    </xf>
    <xf numFmtId="4" fontId="7" fillId="0" borderId="9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9" fontId="7" fillId="0" borderId="8" xfId="0" applyFont="1" applyBorder="1" applyAlignment="1">
      <alignment horizontal="center" vertical="center"/>
    </xf>
    <xf numFmtId="39" fontId="6" fillId="0" borderId="8" xfId="0" applyFont="1" applyBorder="1" applyAlignment="1">
      <alignment horizontal="center"/>
    </xf>
    <xf numFmtId="39" fontId="7" fillId="0" borderId="8" xfId="0" applyFont="1" applyBorder="1" applyAlignment="1">
      <alignment horizontal="center"/>
    </xf>
    <xf numFmtId="39" fontId="6" fillId="0" borderId="8" xfId="0" applyFont="1" applyBorder="1" applyAlignment="1">
      <alignment horizontal="justify" vertical="top" wrapText="1"/>
    </xf>
    <xf numFmtId="39" fontId="6" fillId="0" borderId="2" xfId="0" applyFont="1" applyBorder="1" applyAlignment="1">
      <alignment horizontal="justify" vertical="top" wrapText="1"/>
    </xf>
    <xf numFmtId="39" fontId="6" fillId="0" borderId="5" xfId="0" applyFont="1" applyBorder="1" applyAlignment="1">
      <alignment horizontal="justify" vertical="top" wrapText="1"/>
    </xf>
    <xf numFmtId="39" fontId="6" fillId="0" borderId="1" xfId="0" applyFont="1" applyBorder="1" applyAlignment="1">
      <alignment horizontal="justify" vertical="top" wrapText="1"/>
    </xf>
    <xf numFmtId="39" fontId="6" fillId="0" borderId="0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128"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5F80D474-B314-4FA8-B35D-99AA505A7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99272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408C4D8-F09F-49B9-8284-11971ED59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B633A9B-9889-4AA3-9C5A-96489CF1C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0AFDA8EA-B0F9-483D-88D5-3EE1ED385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DBDE161-E738-474C-A1AE-AD778544E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54FD5BC-5B03-4410-8D05-998015186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3</xdr:col>
      <xdr:colOff>638175</xdr:colOff>
      <xdr:row>42</xdr:row>
      <xdr:rowOff>9525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3A33447F-47D8-BE11-9FAA-98A221A43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62025" y="1790700"/>
          <a:ext cx="4391025" cy="842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B1E790FF-FD56-48D5-80FD-09DB36C0C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6549DBE5-EFF7-4F3B-AF8C-47FA16B7D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3</xdr:col>
      <xdr:colOff>638175</xdr:colOff>
      <xdr:row>42</xdr:row>
      <xdr:rowOff>9525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EF3C952B-A9EC-4193-B8A5-ECC97C757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62025" y="1790700"/>
          <a:ext cx="4391025" cy="842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7786C5D-C95C-469A-8896-5437520B3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7532FCA6-EC6A-43E7-B45D-3CC2C1971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29222DD6-8739-44C3-9486-C9B13BF0A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7CF2426D-EAD1-4A2B-B51D-6FFE8DBE1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92BB6A5D-7F73-4C9B-A362-5D7DA8E83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E3650D3E-7EA2-4D4B-9B9A-051368FAD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4" name="Imagem 5" descr="01">
          <a:extLst>
            <a:ext uri="{FF2B5EF4-FFF2-40B4-BE49-F238E27FC236}">
              <a16:creationId xmlns:a16="http://schemas.microsoft.com/office/drawing/2014/main" xmlns="" id="{C807AE59-0929-477B-9876-0C482017E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67FA4D06-C17E-4AB3-BD6B-B6B3A9DB4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7466CFB1-A490-45D3-8608-6373374D7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0DB8D159-F185-4944-9848-E402E8906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9211307-09B3-470B-B636-9DD747FB1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EA1C6DB6-F320-4BA2-B836-7FFA8D061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ADF67E4A-6519-428A-95AC-7983F53F7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EBE9613E-786A-4B01-A2E5-3F6863C7C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4E2EF4DE-EDD8-4470-858C-591C985E9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618BFB75-523C-4D4A-8D06-9EFBD67CF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93FF1827-EAD2-4928-91A7-0B37D2DCC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1DB15E29-874F-4369-B4F4-CFD6A1ABB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EED4E31-70F3-45D3-855F-24DB2562D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975297FE-1823-45A9-B017-4C3E75AE9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9C4FB72-CAC8-47FB-8213-EEA739661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7BD148AF-D293-4F08-9037-B09ABE7D9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FDCE5CFD-F118-4306-BCE9-22CA387AB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1292FB7-FC0D-418C-AD1C-1311F4986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BF83ECCE-7DD1-4838-8E4C-EDB82AF9F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715A32DF-AE04-49EF-AB2A-54B635B48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EEE1666F-C423-4C6F-96D4-9350924A5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D7540215-4147-45CB-B272-B6626CDFB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57B31DC3-223F-43E5-B8F5-A97F62C42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52C1CE95-BA3F-4F97-8426-120BD9553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99DA1342-37BB-4BBF-BC8F-05682D142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7EDBD3C-EB05-4C83-AEB2-D8CC88A79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D112317A-802E-4F58-BEA9-5D9A57779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C281FB6A-8827-4B09-A535-3BF03F783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C307968E-AB67-4E58-BABE-FCE2F9752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E0832E18-E808-4A12-B771-E4CB50087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6FD2860-D35C-4666-8117-94E215B93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62FE69B2-2F36-4BDB-A21F-66499010A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A155D444-2475-4F80-8C9D-94504B5B0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C42E5082-513C-4720-87B8-AAD45101F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C702C4D4-14FB-4730-9057-12A17338A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1CC2279A-31AD-44A9-8DB9-5F48DC208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CDB0E82C-AA50-433D-9B5F-D552DC976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A19E68D1-DF6D-440D-94F5-E7B38B868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97F76EAD-9FA7-4E19-85D6-D1EA75395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D2EB5551-7448-4747-BA14-0CDCC81A6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DD3BED9-1958-4099-9E16-008BC3E86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3F09E3FC-32BA-44B9-ADAF-B8BDB1D0B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0E74E841-57D2-4960-867D-DDBCE7E14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B841AC98-F325-41CF-9A48-1991E36DB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4C9D319A-E9B6-4676-890B-BCF1B7EE4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17AAEDF7-7AB8-4A2E-9359-0A7CBD0C6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FD7C5704-838D-4C5B-AA6F-C6CA92E6E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2" name="Imagem 5" descr="01">
          <a:extLst>
            <a:ext uri="{FF2B5EF4-FFF2-40B4-BE49-F238E27FC236}">
              <a16:creationId xmlns:a16="http://schemas.microsoft.com/office/drawing/2014/main" xmlns="" id="{F5982F16-6EC0-4A84-BF0C-77B88D4C0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ADE62DEB-E92A-4EFA-A438-4DC73E6FB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74</xdr:row>
      <xdr:rowOff>180975</xdr:rowOff>
    </xdr:from>
    <xdr:to>
      <xdr:col>1</xdr:col>
      <xdr:colOff>1543050</xdr:colOff>
      <xdr:row>77</xdr:row>
      <xdr:rowOff>133350</xdr:rowOff>
    </xdr:to>
    <xdr:pic>
      <xdr:nvPicPr>
        <xdr:cNvPr id="3" name="Imagem 5" descr="01">
          <a:extLst>
            <a:ext uri="{FF2B5EF4-FFF2-40B4-BE49-F238E27FC236}">
              <a16:creationId xmlns:a16="http://schemas.microsoft.com/office/drawing/2014/main" xmlns="" id="{A7CBDBA1-8327-4DF4-9853-E4A18736C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0050" y="17745075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17"/>
  <dimension ref="A1:P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93</v>
      </c>
    </row>
    <row r="5" spans="1:16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19"/>
      <c r="B6" s="17"/>
      <c r="C6" s="20"/>
      <c r="D6" s="17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6" t="s">
        <v>9</v>
      </c>
      <c r="B7" s="2" t="s">
        <v>16</v>
      </c>
      <c r="C7" s="20"/>
      <c r="D7" s="2">
        <v>4</v>
      </c>
      <c r="E7" s="1"/>
      <c r="F7" s="71"/>
      <c r="G7" s="1"/>
      <c r="H7" s="1"/>
      <c r="I7" s="71"/>
      <c r="J7" s="1"/>
      <c r="K7" s="72"/>
      <c r="L7" s="1"/>
      <c r="M7" s="1"/>
      <c r="N7" s="78" t="e">
        <f>IF(VLOOKUP($A7,TABBUSCAQTDPAV,#REF!),0,VLOOKUP($A7,TABBUSCAQTDPAV,#REF!))</f>
        <v>#REF!</v>
      </c>
      <c r="O7" s="1" t="str">
        <f>IF($P7=0,"","=")</f>
        <v>=</v>
      </c>
      <c r="P7" s="73">
        <f>D7</f>
        <v>4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7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4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94</v>
      </c>
      <c r="L63" s="33"/>
      <c r="M63" s="33"/>
      <c r="N63" s="31" t="s">
        <v>59</v>
      </c>
      <c r="O63" s="33"/>
      <c r="P63" s="44" t="s">
        <v>91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248</v>
      </c>
      <c r="B65" s="111" t="s">
        <v>95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4</v>
      </c>
      <c r="O66" s="120"/>
      <c r="P66" s="121"/>
    </row>
    <row r="67" spans="1:16">
      <c r="A67" s="76" t="s">
        <v>94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117" priority="1" stopIfTrue="1">
      <formula>$A67="EDIF"</formula>
    </cfRule>
    <cfRule type="expression" dxfId="11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50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96</v>
      </c>
    </row>
    <row r="5" spans="1:12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4</v>
      </c>
      <c r="E7" s="20"/>
      <c r="F7" s="21"/>
      <c r="G7" s="20"/>
      <c r="H7" s="21"/>
      <c r="I7" s="20"/>
      <c r="J7" s="21"/>
      <c r="K7" s="20"/>
      <c r="L7" s="38">
        <f>D7</f>
        <v>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97</v>
      </c>
      <c r="I63" s="33"/>
      <c r="J63" s="31" t="s">
        <v>59</v>
      </c>
      <c r="K63" s="33"/>
      <c r="L63" s="44" t="s">
        <v>91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249</v>
      </c>
      <c r="B65" s="111" t="s">
        <v>98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</v>
      </c>
      <c r="K66" s="120"/>
      <c r="L66" s="121"/>
    </row>
    <row r="67" spans="1:12">
      <c r="A67" s="76" t="s">
        <v>97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15" priority="1" stopIfTrue="1">
      <formula>$A67="EDIF"</formula>
    </cfRule>
    <cfRule type="expression" dxfId="11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18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99</v>
      </c>
    </row>
    <row r="5" spans="1:12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4</v>
      </c>
      <c r="E7" s="20"/>
      <c r="F7" s="21"/>
      <c r="G7" s="20"/>
      <c r="H7" s="21"/>
      <c r="I7" s="20"/>
      <c r="J7" s="21"/>
      <c r="K7" s="20"/>
      <c r="L7" s="38">
        <f>D7</f>
        <v>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100</v>
      </c>
      <c r="I63" s="33"/>
      <c r="J63" s="31" t="s">
        <v>59</v>
      </c>
      <c r="K63" s="33"/>
      <c r="L63" s="44" t="s">
        <v>91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250</v>
      </c>
      <c r="B65" s="111" t="s">
        <v>101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</v>
      </c>
      <c r="K66" s="120"/>
      <c r="L66" s="121"/>
    </row>
    <row r="67" spans="1:12">
      <c r="A67" s="76" t="s">
        <v>100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13" priority="1" stopIfTrue="1">
      <formula>$A67="EDIF"</formula>
    </cfRule>
    <cfRule type="expression" dxfId="11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19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102</v>
      </c>
    </row>
    <row r="5" spans="1:12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4</v>
      </c>
      <c r="E7" s="20"/>
      <c r="F7" s="21"/>
      <c r="G7" s="20"/>
      <c r="H7" s="21"/>
      <c r="I7" s="20"/>
      <c r="J7" s="21"/>
      <c r="K7" s="20"/>
      <c r="L7" s="38">
        <f>D7</f>
        <v>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103</v>
      </c>
      <c r="I63" s="33"/>
      <c r="J63" s="31" t="s">
        <v>59</v>
      </c>
      <c r="K63" s="33"/>
      <c r="L63" s="44" t="s">
        <v>91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251</v>
      </c>
      <c r="B65" s="111" t="s">
        <v>104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</v>
      </c>
      <c r="K66" s="120"/>
      <c r="L66" s="121"/>
    </row>
    <row r="67" spans="1:12">
      <c r="A67" s="76" t="s">
        <v>103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11" priority="1" stopIfTrue="1">
      <formula>$A67="EDIF"</formula>
    </cfRule>
    <cfRule type="expression" dxfId="11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20"/>
  <dimension ref="A1:L80"/>
  <sheetViews>
    <sheetView showZeros="0" topLeftCell="A64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105</v>
      </c>
    </row>
    <row r="5" spans="1:12" ht="20.100000000000001" customHeight="1">
      <c r="A5" s="6" t="s">
        <v>57</v>
      </c>
      <c r="B5" s="17" t="s">
        <v>15</v>
      </c>
      <c r="C5" s="20"/>
      <c r="D5" s="1" t="s">
        <v>19</v>
      </c>
      <c r="E5" s="20"/>
      <c r="F5" s="17" t="s">
        <v>20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6</v>
      </c>
      <c r="E7" s="20" t="s">
        <v>4</v>
      </c>
      <c r="F7" s="26">
        <v>4</v>
      </c>
      <c r="G7" s="20" t="s">
        <v>21</v>
      </c>
      <c r="H7" s="21"/>
      <c r="I7" s="20"/>
      <c r="J7" s="21"/>
      <c r="K7" s="20"/>
      <c r="L7" s="38">
        <f>ROUND(D7*F7,2)</f>
        <v>24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106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252</v>
      </c>
      <c r="B65" s="111" t="s">
        <v>107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24</v>
      </c>
      <c r="K66" s="120"/>
      <c r="L66" s="121"/>
    </row>
    <row r="67" spans="1:12">
      <c r="A67" s="76" t="s">
        <v>106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09" priority="1" stopIfTrue="1">
      <formula>$A67="EDIF"</formula>
    </cfRule>
    <cfRule type="expression" dxfId="10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21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108</v>
      </c>
    </row>
    <row r="5" spans="1:12" ht="20.100000000000001" customHeight="1">
      <c r="A5" s="6" t="s">
        <v>57</v>
      </c>
      <c r="B5" s="17" t="s">
        <v>15</v>
      </c>
      <c r="C5" s="20"/>
      <c r="D5" s="2" t="s">
        <v>22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28</v>
      </c>
      <c r="E7" s="20"/>
      <c r="F7" s="21"/>
      <c r="G7" s="20"/>
      <c r="H7" s="21"/>
      <c r="I7" s="20"/>
      <c r="J7" s="21"/>
      <c r="K7" s="20"/>
      <c r="L7" s="38">
        <f>D7</f>
        <v>28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109</v>
      </c>
      <c r="I63" s="33"/>
      <c r="J63" s="31" t="s">
        <v>59</v>
      </c>
      <c r="K63" s="33"/>
      <c r="L63" s="44" t="s">
        <v>2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253</v>
      </c>
      <c r="B65" s="111" t="s">
        <v>110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28</v>
      </c>
      <c r="K66" s="120"/>
      <c r="L66" s="121"/>
    </row>
    <row r="67" spans="1:12">
      <c r="A67" s="76" t="s">
        <v>109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07" priority="1" stopIfTrue="1">
      <formula>$A67="EDIF"</formula>
    </cfRule>
    <cfRule type="expression" dxfId="10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22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111</v>
      </c>
    </row>
    <row r="5" spans="1:12" ht="20.100000000000001" customHeight="1">
      <c r="A5" s="6" t="s">
        <v>57</v>
      </c>
      <c r="B5" s="17" t="s">
        <v>15</v>
      </c>
      <c r="C5" s="20"/>
      <c r="D5" s="2" t="s">
        <v>23</v>
      </c>
      <c r="E5" s="20"/>
      <c r="F5" s="2"/>
      <c r="G5" s="20"/>
      <c r="H5" s="2"/>
      <c r="I5" s="20"/>
      <c r="J5" s="22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4000</v>
      </c>
      <c r="E7" s="1"/>
      <c r="F7" s="81"/>
      <c r="G7" s="1"/>
      <c r="H7" s="84"/>
      <c r="I7" s="1"/>
      <c r="J7" s="84"/>
      <c r="K7" s="1"/>
      <c r="L7" s="38">
        <f>D7</f>
        <v>4000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4000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112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254</v>
      </c>
      <c r="B65" s="111" t="s">
        <v>113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4000</v>
      </c>
      <c r="K66" s="120"/>
      <c r="L66" s="121"/>
    </row>
    <row r="67" spans="1:12">
      <c r="A67" s="76" t="s">
        <v>112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 ht="16.5" customHeight="1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05" priority="1" stopIfTrue="1">
      <formula>$A67="EDIF"</formula>
    </cfRule>
    <cfRule type="expression" dxfId="10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23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114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23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6000</v>
      </c>
      <c r="E7" s="20"/>
      <c r="F7" s="21"/>
      <c r="G7" s="20"/>
      <c r="H7" s="21"/>
      <c r="I7" s="20"/>
      <c r="J7" s="21"/>
      <c r="K7" s="20"/>
      <c r="L7" s="38">
        <f>D7</f>
        <v>6000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6000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115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255</v>
      </c>
      <c r="B65" s="111" t="s">
        <v>116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6000</v>
      </c>
      <c r="K66" s="120"/>
      <c r="L66" s="121"/>
    </row>
    <row r="67" spans="1:12">
      <c r="A67" s="76" t="s">
        <v>115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03" priority="1" stopIfTrue="1">
      <formula>$A67="EDIF"</formula>
    </cfRule>
    <cfRule type="expression" dxfId="10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Plan24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117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210</v>
      </c>
      <c r="E7" s="20"/>
      <c r="F7" s="21"/>
      <c r="G7" s="20"/>
      <c r="H7" s="21"/>
      <c r="I7" s="20"/>
      <c r="J7" s="21"/>
      <c r="K7" s="20"/>
      <c r="L7" s="38">
        <f>D7</f>
        <v>210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210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118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256</v>
      </c>
      <c r="B65" s="111" t="s">
        <v>119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210</v>
      </c>
      <c r="K66" s="120"/>
      <c r="L66" s="121"/>
    </row>
    <row r="67" spans="1:12">
      <c r="A67" s="76" t="s">
        <v>118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01" priority="1" stopIfTrue="1">
      <formula>$A67="EDIF"</formula>
    </cfRule>
    <cfRule type="expression" dxfId="10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Plan25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120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79" t="s">
        <v>8</v>
      </c>
      <c r="G5" s="20"/>
      <c r="H5" s="79" t="s">
        <v>8</v>
      </c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210</v>
      </c>
      <c r="E7" s="1"/>
      <c r="F7" s="79"/>
      <c r="G7" s="1"/>
      <c r="H7" s="79"/>
      <c r="I7" s="20"/>
      <c r="J7" s="21"/>
      <c r="K7" s="1" t="str">
        <f>IF($F7=0,"","=")</f>
        <v/>
      </c>
      <c r="L7" s="38">
        <f>D7</f>
        <v>210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210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121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257</v>
      </c>
      <c r="B65" s="111" t="s">
        <v>122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210</v>
      </c>
      <c r="K66" s="120"/>
      <c r="L66" s="121"/>
    </row>
    <row r="67" spans="1:12">
      <c r="A67" s="76" t="s">
        <v>121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99" priority="1" stopIfTrue="1">
      <formula>$A67="EDIF"</formula>
    </cfRule>
    <cfRule type="expression" dxfId="9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Plan26"/>
  <dimension ref="A1:L80"/>
  <sheetViews>
    <sheetView showZeros="0" topLeftCell="A55" zoomScaleNormal="100" workbookViewId="0">
      <selection activeCell="D71" sqref="D71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123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28"/>
      <c r="G5" s="20"/>
      <c r="H5" s="28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3950</v>
      </c>
      <c r="E7" s="1"/>
      <c r="F7" s="79"/>
      <c r="G7" s="1"/>
      <c r="H7" s="79"/>
      <c r="I7" s="20"/>
      <c r="J7" s="21"/>
      <c r="K7" s="1"/>
      <c r="L7" s="38">
        <f>D7</f>
        <v>3950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3950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>
        <v>43100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258</v>
      </c>
      <c r="B65" s="111" t="s">
        <v>306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3950</v>
      </c>
      <c r="K66" s="120"/>
      <c r="L66" s="121"/>
    </row>
    <row r="67" spans="1:12">
      <c r="A67" s="76" t="s">
        <v>305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97" priority="1" stopIfTrue="1">
      <formula>$A67="EDIF"</formula>
    </cfRule>
    <cfRule type="expression" dxfId="9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Plan27"/>
  <dimension ref="A1:L80"/>
  <sheetViews>
    <sheetView showZeros="0" topLeftCell="A58" zoomScaleNormal="100" workbookViewId="0">
      <selection activeCell="D77" sqref="D77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124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28"/>
      <c r="G5" s="20"/>
      <c r="H5" s="28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3950</v>
      </c>
      <c r="E7" s="1"/>
      <c r="F7" s="79"/>
      <c r="G7" s="1"/>
      <c r="H7" s="79"/>
      <c r="I7" s="20"/>
      <c r="J7" s="21"/>
      <c r="K7" s="1"/>
      <c r="L7" s="38">
        <f>D7</f>
        <v>3950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3950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>
        <v>43200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259</v>
      </c>
      <c r="B65" s="111" t="s">
        <v>308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3950</v>
      </c>
      <c r="K66" s="120"/>
      <c r="L66" s="121"/>
    </row>
    <row r="67" spans="1:12">
      <c r="A67" s="76" t="s">
        <v>307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95" priority="1" stopIfTrue="1">
      <formula>$A67="EDIF"</formula>
    </cfRule>
    <cfRule type="expression" dxfId="9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 codeName="Plan28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125</v>
      </c>
    </row>
    <row r="5" spans="1:12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28"/>
      <c r="G5" s="20"/>
      <c r="H5" s="28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71">
        <v>210</v>
      </c>
      <c r="E7" s="1"/>
      <c r="F7" s="79"/>
      <c r="G7" s="1"/>
      <c r="H7" s="79"/>
      <c r="I7" s="20"/>
      <c r="J7" s="21"/>
      <c r="K7" s="1"/>
      <c r="L7" s="38">
        <f>D7</f>
        <v>210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210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126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260</v>
      </c>
      <c r="B65" s="111" t="s">
        <v>127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210</v>
      </c>
      <c r="K66" s="120"/>
      <c r="L66" s="121"/>
    </row>
    <row r="67" spans="1:12">
      <c r="A67" s="76" t="s">
        <v>126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93" priority="1" stopIfTrue="1">
      <formula>$A67="EDIF"</formula>
    </cfRule>
    <cfRule type="expression" dxfId="9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 codeName="Plan29"/>
  <dimension ref="A1:P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128</v>
      </c>
    </row>
    <row r="5" spans="1:16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19"/>
      <c r="B6" s="17"/>
      <c r="C6" s="20"/>
      <c r="D6" s="17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6" t="s">
        <v>9</v>
      </c>
      <c r="B7" s="2" t="s">
        <v>16</v>
      </c>
      <c r="C7" s="20"/>
      <c r="D7" s="71">
        <v>210</v>
      </c>
      <c r="E7" s="1"/>
      <c r="F7" s="71"/>
      <c r="G7" s="1"/>
      <c r="H7" s="1"/>
      <c r="I7" s="71"/>
      <c r="J7" s="1"/>
      <c r="K7" s="72"/>
      <c r="L7" s="1"/>
      <c r="M7" s="1"/>
      <c r="N7" s="78" t="e">
        <f>IF(VLOOKUP($A7,TABBUSCAQTDPAV,#REF!),0,VLOOKUP($A7,TABBUSCAQTDPAV,#REF!))</f>
        <v>#REF!</v>
      </c>
      <c r="O7" s="1" t="str">
        <f>IF($P7=0,"","=")</f>
        <v>=</v>
      </c>
      <c r="P7" s="73">
        <f>D7</f>
        <v>210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210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129</v>
      </c>
      <c r="L63" s="33"/>
      <c r="M63" s="33"/>
      <c r="N63" s="31" t="s">
        <v>59</v>
      </c>
      <c r="O63" s="33"/>
      <c r="P63" s="44" t="s">
        <v>1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261</v>
      </c>
      <c r="B65" s="111" t="s">
        <v>130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210</v>
      </c>
      <c r="O66" s="120"/>
      <c r="P66" s="121"/>
    </row>
    <row r="67" spans="1:16">
      <c r="A67" s="76" t="s">
        <v>129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91" priority="1" stopIfTrue="1">
      <formula>$A67="EDIF"</formula>
    </cfRule>
    <cfRule type="expression" dxfId="9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 codeName="Plan30">
    <pageSetUpPr fitToPage="1"/>
  </sheetPr>
  <dimension ref="A1:P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2.125" bestFit="1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131</v>
      </c>
    </row>
    <row r="5" spans="1:16" ht="20.100000000000001" customHeight="1">
      <c r="A5" s="6" t="s">
        <v>57</v>
      </c>
      <c r="B5" s="17" t="s">
        <v>24</v>
      </c>
      <c r="C5" s="20"/>
      <c r="D5" s="79" t="s">
        <v>25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19"/>
      <c r="B6" s="17"/>
      <c r="C6" s="20"/>
      <c r="D6" s="17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6" t="s">
        <v>9</v>
      </c>
      <c r="B7" s="2" t="s">
        <v>16</v>
      </c>
      <c r="C7" s="20"/>
      <c r="D7" s="71">
        <v>4160</v>
      </c>
      <c r="E7" s="1"/>
      <c r="F7" s="71"/>
      <c r="G7" s="1"/>
      <c r="H7" s="1"/>
      <c r="I7" s="71"/>
      <c r="J7" s="1"/>
      <c r="K7" s="72"/>
      <c r="L7" s="1"/>
      <c r="M7" s="1"/>
      <c r="N7" s="78"/>
      <c r="O7" s="1"/>
      <c r="P7" s="73">
        <f>D7</f>
        <v>4160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4160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132</v>
      </c>
      <c r="L63" s="33"/>
      <c r="M63" s="33"/>
      <c r="N63" s="31" t="s">
        <v>59</v>
      </c>
      <c r="O63" s="33"/>
      <c r="P63" s="44" t="s">
        <v>1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262</v>
      </c>
      <c r="B65" s="111" t="s">
        <v>133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4160</v>
      </c>
      <c r="O66" s="120"/>
      <c r="P66" s="121"/>
    </row>
    <row r="67" spans="1:16">
      <c r="A67" s="76" t="s">
        <v>132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89" priority="1" stopIfTrue="1">
      <formula>$A67="EDIF"</formula>
    </cfRule>
    <cfRule type="expression" dxfId="8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 codeName="Plan31"/>
  <dimension ref="A1:Q80"/>
  <sheetViews>
    <sheetView showZeros="0" topLeftCell="A64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7" width="2.125" customWidth="1"/>
    <col min="8" max="8" width="12.625" customWidth="1"/>
    <col min="9" max="11" width="2.125" customWidth="1"/>
    <col min="12" max="12" width="12.625" customWidth="1"/>
    <col min="13" max="13" width="2.125" customWidth="1"/>
    <col min="14" max="14" width="15.75" customWidth="1"/>
    <col min="15" max="15" width="2.125" customWidth="1"/>
    <col min="16" max="16" width="3.625" customWidth="1"/>
    <col min="17" max="17" width="19.625" customWidth="1"/>
  </cols>
  <sheetData>
    <row r="1" spans="1:17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5"/>
    </row>
    <row r="2" spans="1:17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</row>
    <row r="3" spans="1:17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7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 t="s">
        <v>134</v>
      </c>
    </row>
    <row r="5" spans="1:17" ht="20.100000000000001" customHeight="1">
      <c r="A5" s="57" t="s">
        <v>57</v>
      </c>
      <c r="B5" s="74" t="s">
        <v>26</v>
      </c>
      <c r="C5" s="20"/>
      <c r="D5" s="71" t="s">
        <v>28</v>
      </c>
      <c r="E5" s="20"/>
      <c r="F5" s="1" t="s">
        <v>19</v>
      </c>
      <c r="G5" s="20"/>
      <c r="H5" s="1" t="s">
        <v>20</v>
      </c>
      <c r="I5" s="1"/>
      <c r="J5" s="1"/>
      <c r="K5" s="20"/>
      <c r="L5" s="1"/>
      <c r="M5" s="20"/>
      <c r="N5" s="1"/>
      <c r="O5" s="1"/>
      <c r="P5" s="20"/>
      <c r="Q5" s="80" t="s">
        <v>11</v>
      </c>
    </row>
    <row r="6" spans="1:17" ht="20.100000000000001" customHeight="1">
      <c r="A6" s="64"/>
      <c r="B6" s="28"/>
      <c r="C6" s="28"/>
      <c r="D6" s="17"/>
      <c r="E6" s="28"/>
      <c r="F6" s="65"/>
      <c r="G6" s="28"/>
      <c r="H6" s="66"/>
      <c r="I6" s="66"/>
      <c r="J6" s="66"/>
      <c r="K6" s="28"/>
      <c r="L6" s="65"/>
      <c r="M6" s="68"/>
      <c r="N6" s="66"/>
      <c r="O6" s="66"/>
      <c r="P6" s="28"/>
      <c r="Q6" s="70"/>
    </row>
    <row r="7" spans="1:17" ht="20.100000000000001" customHeight="1">
      <c r="A7" s="6" t="s">
        <v>9</v>
      </c>
      <c r="B7" s="2" t="s">
        <v>16</v>
      </c>
      <c r="C7" s="1"/>
      <c r="D7" s="82"/>
      <c r="E7" s="1"/>
      <c r="F7" s="1"/>
      <c r="G7" s="1"/>
      <c r="H7" s="81"/>
      <c r="I7" s="1"/>
      <c r="J7" s="1"/>
      <c r="K7" s="1"/>
      <c r="L7" s="82"/>
      <c r="M7" s="1"/>
      <c r="N7" s="81"/>
      <c r="O7" s="1" t="str">
        <f>IF($L7=0,"",")")</f>
        <v/>
      </c>
      <c r="P7" s="1" t="str">
        <f>IF($Q7=0,"","=")</f>
        <v/>
      </c>
      <c r="Q7" s="83"/>
    </row>
    <row r="8" spans="1:17" ht="20.100000000000001" customHeight="1">
      <c r="A8" s="6"/>
      <c r="B8" s="2"/>
      <c r="C8" s="1"/>
      <c r="D8" s="71"/>
      <c r="E8" s="1"/>
      <c r="F8" s="71"/>
      <c r="G8" s="1"/>
      <c r="H8" s="71"/>
      <c r="I8" s="71"/>
      <c r="J8" s="71"/>
      <c r="K8" s="1"/>
      <c r="L8" s="72"/>
      <c r="M8" s="1"/>
      <c r="N8" s="77"/>
      <c r="O8" s="77"/>
      <c r="P8" s="1"/>
      <c r="Q8" s="73"/>
    </row>
    <row r="9" spans="1:17" ht="20.100000000000001" customHeight="1">
      <c r="A9" s="91">
        <v>0.6</v>
      </c>
      <c r="B9" s="90" t="s">
        <v>27</v>
      </c>
      <c r="C9" s="74"/>
      <c r="D9" s="88">
        <v>61</v>
      </c>
      <c r="E9" s="88" t="s">
        <v>4</v>
      </c>
      <c r="F9" s="87">
        <v>2.2000000000000002</v>
      </c>
      <c r="G9" s="87" t="s">
        <v>4</v>
      </c>
      <c r="H9" s="89">
        <v>2.4300000000000002</v>
      </c>
      <c r="I9" s="92" t="s">
        <v>21</v>
      </c>
      <c r="J9" s="21"/>
      <c r="K9" s="20"/>
      <c r="L9" s="21"/>
      <c r="M9" s="21"/>
      <c r="N9" s="21"/>
      <c r="O9" s="21"/>
      <c r="P9" s="20"/>
      <c r="Q9" s="18">
        <f>ROUND(D9*F9*H9,2)</f>
        <v>326.11</v>
      </c>
    </row>
    <row r="10" spans="1:17" ht="20.100000000000001" customHeight="1">
      <c r="A10" s="91">
        <v>0.5</v>
      </c>
      <c r="B10" s="90" t="s">
        <v>29</v>
      </c>
      <c r="C10" s="74"/>
      <c r="D10" s="88">
        <v>85</v>
      </c>
      <c r="E10" s="88" t="s">
        <v>4</v>
      </c>
      <c r="F10" s="87">
        <v>1.5</v>
      </c>
      <c r="G10" s="87" t="s">
        <v>4</v>
      </c>
      <c r="H10" s="89">
        <v>1.72</v>
      </c>
      <c r="I10" s="89" t="s">
        <v>21</v>
      </c>
      <c r="J10" s="26"/>
      <c r="K10" s="20"/>
      <c r="L10" s="25"/>
      <c r="M10" s="24"/>
      <c r="N10" s="26"/>
      <c r="O10" s="26"/>
      <c r="P10" s="20"/>
      <c r="Q10" s="18">
        <f>ROUND(D10*F10*H10,2)</f>
        <v>219.3</v>
      </c>
    </row>
    <row r="11" spans="1:17" ht="20.100000000000001" customHeight="1">
      <c r="A11" s="19"/>
      <c r="B11" s="74"/>
      <c r="C11" s="74"/>
      <c r="D11" s="20"/>
      <c r="E11" s="20"/>
      <c r="F11" s="17"/>
      <c r="G11" s="17"/>
      <c r="H11" s="21"/>
      <c r="I11" s="21"/>
      <c r="J11" s="21"/>
      <c r="K11" s="20"/>
      <c r="L11" s="21"/>
      <c r="M11" s="21"/>
      <c r="N11" s="21"/>
      <c r="O11" s="21"/>
      <c r="P11" s="20"/>
      <c r="Q11" s="18"/>
    </row>
    <row r="12" spans="1:17" ht="20.100000000000001" customHeight="1">
      <c r="A12" s="19"/>
      <c r="B12" s="74"/>
      <c r="C12" s="74"/>
      <c r="D12" s="20"/>
      <c r="E12" s="20"/>
      <c r="F12" s="17"/>
      <c r="G12" s="17"/>
      <c r="H12" s="26"/>
      <c r="I12" s="26"/>
      <c r="J12" s="26"/>
      <c r="K12" s="20"/>
      <c r="L12" s="25"/>
      <c r="M12" s="24"/>
      <c r="N12" s="26"/>
      <c r="O12" s="26"/>
      <c r="P12" s="20"/>
      <c r="Q12" s="18"/>
    </row>
    <row r="13" spans="1:17" ht="20.100000000000001" customHeight="1">
      <c r="A13" s="19"/>
      <c r="B13" s="74"/>
      <c r="C13" s="74"/>
      <c r="D13" s="20"/>
      <c r="E13" s="20"/>
      <c r="F13" s="17"/>
      <c r="G13" s="17"/>
      <c r="H13" s="21"/>
      <c r="I13" s="21"/>
      <c r="J13" s="21"/>
      <c r="K13" s="20"/>
      <c r="L13" s="21"/>
      <c r="M13" s="21"/>
      <c r="N13" s="21"/>
      <c r="O13" s="21"/>
      <c r="P13" s="20"/>
      <c r="Q13" s="18"/>
    </row>
    <row r="14" spans="1:17" ht="20.100000000000001" customHeight="1">
      <c r="A14" s="19"/>
      <c r="B14" s="74"/>
      <c r="C14" s="74"/>
      <c r="D14" s="20"/>
      <c r="E14" s="20"/>
      <c r="F14" s="17"/>
      <c r="G14" s="17"/>
      <c r="H14" s="26"/>
      <c r="I14" s="26"/>
      <c r="J14" s="26"/>
      <c r="K14" s="20"/>
      <c r="L14" s="25"/>
      <c r="M14" s="24"/>
      <c r="N14" s="26"/>
      <c r="O14" s="26"/>
      <c r="P14" s="20"/>
      <c r="Q14" s="18"/>
    </row>
    <row r="15" spans="1:17" ht="20.100000000000001" customHeight="1">
      <c r="A15" s="19"/>
      <c r="B15" s="17"/>
      <c r="C15" s="17"/>
      <c r="D15" s="20"/>
      <c r="E15" s="20"/>
      <c r="F15" s="17"/>
      <c r="G15" s="17"/>
      <c r="H15" s="21"/>
      <c r="I15" s="21"/>
      <c r="J15" s="21"/>
      <c r="K15" s="20"/>
      <c r="L15" s="21"/>
      <c r="M15" s="21"/>
      <c r="N15" s="21"/>
      <c r="O15" s="21"/>
      <c r="P15" s="20"/>
      <c r="Q15" s="18"/>
    </row>
    <row r="16" spans="1:17" ht="20.100000000000001" customHeight="1">
      <c r="A16" s="19"/>
      <c r="B16" s="17"/>
      <c r="C16" s="17"/>
      <c r="D16" s="20"/>
      <c r="E16" s="20"/>
      <c r="F16" s="17"/>
      <c r="G16" s="17"/>
      <c r="H16" s="21"/>
      <c r="I16" s="21"/>
      <c r="J16" s="21"/>
      <c r="K16" s="20"/>
      <c r="L16" s="21"/>
      <c r="M16" s="21"/>
      <c r="N16" s="21"/>
      <c r="O16" s="21"/>
      <c r="P16" s="20"/>
      <c r="Q16" s="18"/>
    </row>
    <row r="17" spans="1:17" ht="20.100000000000001" customHeight="1">
      <c r="A17" s="19"/>
      <c r="B17" s="17"/>
      <c r="C17" s="17"/>
      <c r="D17" s="20"/>
      <c r="E17" s="20"/>
      <c r="F17" s="17"/>
      <c r="G17" s="17"/>
      <c r="H17" s="21"/>
      <c r="I17" s="21"/>
      <c r="J17" s="21"/>
      <c r="K17" s="20"/>
      <c r="L17" s="21"/>
      <c r="M17" s="21"/>
      <c r="N17" s="21"/>
      <c r="O17" s="21"/>
      <c r="P17" s="20"/>
      <c r="Q17" s="18"/>
    </row>
    <row r="18" spans="1:17" ht="20.100000000000001" customHeight="1">
      <c r="A18" s="19"/>
      <c r="B18" s="17"/>
      <c r="C18" s="17"/>
      <c r="D18" s="20"/>
      <c r="E18" s="20"/>
      <c r="F18" s="17"/>
      <c r="G18" s="17"/>
      <c r="H18" s="21"/>
      <c r="I18" s="21"/>
      <c r="J18" s="21"/>
      <c r="K18" s="20"/>
      <c r="L18" s="21"/>
      <c r="M18" s="21"/>
      <c r="N18" s="21"/>
      <c r="O18" s="21"/>
      <c r="P18" s="20"/>
      <c r="Q18" s="18"/>
    </row>
    <row r="19" spans="1:17" ht="20.100000000000001" customHeight="1">
      <c r="A19" s="19"/>
      <c r="B19" s="17"/>
      <c r="C19" s="17"/>
      <c r="D19" s="20"/>
      <c r="E19" s="20"/>
      <c r="F19" s="17"/>
      <c r="G19" s="17"/>
      <c r="H19" s="21"/>
      <c r="I19" s="21"/>
      <c r="J19" s="21"/>
      <c r="K19" s="20"/>
      <c r="L19" s="21"/>
      <c r="M19" s="21"/>
      <c r="N19" s="21"/>
      <c r="O19" s="21"/>
      <c r="P19" s="20"/>
      <c r="Q19" s="18"/>
    </row>
    <row r="20" spans="1:17" ht="20.100000000000001" customHeight="1">
      <c r="A20" s="19"/>
      <c r="B20" s="17"/>
      <c r="C20" s="17"/>
      <c r="D20" s="20"/>
      <c r="E20" s="20"/>
      <c r="F20" s="17"/>
      <c r="G20" s="17"/>
      <c r="H20" s="21"/>
      <c r="I20" s="21"/>
      <c r="J20" s="21"/>
      <c r="K20" s="20"/>
      <c r="L20" s="21"/>
      <c r="M20" s="21"/>
      <c r="N20" s="21"/>
      <c r="O20" s="21"/>
      <c r="P20" s="20"/>
      <c r="Q20" s="18"/>
    </row>
    <row r="21" spans="1:17" ht="20.100000000000001" customHeight="1">
      <c r="A21" s="19"/>
      <c r="B21" s="17"/>
      <c r="C21" s="17"/>
      <c r="D21" s="20"/>
      <c r="E21" s="20"/>
      <c r="F21" s="17"/>
      <c r="G21" s="17"/>
      <c r="H21" s="21"/>
      <c r="I21" s="21"/>
      <c r="J21" s="21"/>
      <c r="K21" s="20"/>
      <c r="L21" s="21"/>
      <c r="M21" s="21"/>
      <c r="N21" s="21"/>
      <c r="O21" s="21"/>
      <c r="P21" s="20"/>
      <c r="Q21" s="18"/>
    </row>
    <row r="22" spans="1:17" ht="20.100000000000001" customHeight="1">
      <c r="A22" s="19"/>
      <c r="B22" s="17"/>
      <c r="C22" s="17"/>
      <c r="D22" s="20"/>
      <c r="E22" s="20"/>
      <c r="F22" s="17"/>
      <c r="G22" s="17"/>
      <c r="H22" s="21"/>
      <c r="I22" s="21"/>
      <c r="J22" s="21"/>
      <c r="K22" s="20"/>
      <c r="L22" s="21"/>
      <c r="M22" s="21"/>
      <c r="N22" s="21"/>
      <c r="O22" s="21"/>
      <c r="P22" s="20"/>
      <c r="Q22" s="18"/>
    </row>
    <row r="23" spans="1:17" ht="20.100000000000001" customHeight="1">
      <c r="A23" s="19"/>
      <c r="B23" s="17"/>
      <c r="C23" s="17"/>
      <c r="D23" s="20"/>
      <c r="E23" s="20"/>
      <c r="F23" s="17"/>
      <c r="G23" s="17"/>
      <c r="H23" s="21"/>
      <c r="I23" s="21"/>
      <c r="J23" s="21"/>
      <c r="K23" s="20"/>
      <c r="L23" s="21"/>
      <c r="M23" s="21"/>
      <c r="N23" s="21"/>
      <c r="O23" s="21"/>
      <c r="P23" s="20"/>
      <c r="Q23" s="18"/>
    </row>
    <row r="24" spans="1:17" ht="20.100000000000001" customHeight="1">
      <c r="A24" s="19"/>
      <c r="B24" s="17"/>
      <c r="C24" s="17"/>
      <c r="D24" s="20"/>
      <c r="E24" s="20"/>
      <c r="F24" s="17"/>
      <c r="G24" s="17"/>
      <c r="H24" s="21"/>
      <c r="I24" s="21"/>
      <c r="J24" s="21"/>
      <c r="K24" s="20"/>
      <c r="L24" s="21"/>
      <c r="M24" s="21"/>
      <c r="N24" s="21"/>
      <c r="O24" s="21"/>
      <c r="P24" s="20"/>
      <c r="Q24" s="18"/>
    </row>
    <row r="25" spans="1:17" ht="20.100000000000001" customHeight="1">
      <c r="A25" s="19"/>
      <c r="B25" s="17"/>
      <c r="C25" s="17"/>
      <c r="D25" s="20"/>
      <c r="E25" s="20"/>
      <c r="F25" s="17"/>
      <c r="G25" s="17"/>
      <c r="H25" s="21"/>
      <c r="I25" s="21"/>
      <c r="J25" s="21"/>
      <c r="K25" s="20"/>
      <c r="L25" s="21"/>
      <c r="M25" s="21"/>
      <c r="N25" s="21"/>
      <c r="O25" s="21"/>
      <c r="P25" s="20"/>
      <c r="Q25" s="18"/>
    </row>
    <row r="26" spans="1:17" ht="20.100000000000001" customHeight="1">
      <c r="A26" s="19"/>
      <c r="B26" s="17"/>
      <c r="C26" s="17"/>
      <c r="D26" s="20"/>
      <c r="E26" s="20"/>
      <c r="F26" s="17"/>
      <c r="G26" s="17"/>
      <c r="H26" s="21"/>
      <c r="I26" s="21"/>
      <c r="J26" s="21"/>
      <c r="K26" s="20"/>
      <c r="L26" s="21"/>
      <c r="M26" s="21"/>
      <c r="N26" s="21"/>
      <c r="O26" s="21"/>
      <c r="P26" s="20"/>
      <c r="Q26" s="18"/>
    </row>
    <row r="27" spans="1:17" ht="20.100000000000001" customHeight="1">
      <c r="A27" s="19"/>
      <c r="B27" s="17"/>
      <c r="C27" s="17"/>
      <c r="D27" s="20"/>
      <c r="E27" s="20"/>
      <c r="F27" s="17"/>
      <c r="G27" s="17"/>
      <c r="H27" s="21"/>
      <c r="I27" s="21"/>
      <c r="J27" s="21"/>
      <c r="K27" s="20"/>
      <c r="L27" s="21"/>
      <c r="M27" s="21"/>
      <c r="N27" s="21"/>
      <c r="O27" s="21"/>
      <c r="P27" s="20"/>
      <c r="Q27" s="18"/>
    </row>
    <row r="28" spans="1:17" ht="20.100000000000001" customHeight="1">
      <c r="A28" s="19"/>
      <c r="B28" s="17"/>
      <c r="C28" s="17"/>
      <c r="D28" s="20"/>
      <c r="E28" s="20"/>
      <c r="F28" s="17"/>
      <c r="G28" s="17"/>
      <c r="H28" s="21"/>
      <c r="I28" s="21"/>
      <c r="J28" s="21"/>
      <c r="K28" s="20"/>
      <c r="L28" s="21"/>
      <c r="M28" s="21"/>
      <c r="N28" s="21"/>
      <c r="O28" s="21"/>
      <c r="P28" s="20"/>
      <c r="Q28" s="18"/>
    </row>
    <row r="29" spans="1:17" ht="20.100000000000001" customHeight="1">
      <c r="A29" s="19"/>
      <c r="B29" s="17"/>
      <c r="C29" s="17"/>
      <c r="D29" s="20"/>
      <c r="E29" s="20"/>
      <c r="F29" s="17"/>
      <c r="G29" s="17"/>
      <c r="H29" s="21"/>
      <c r="I29" s="21"/>
      <c r="J29" s="21"/>
      <c r="K29" s="20"/>
      <c r="L29" s="21"/>
      <c r="M29" s="21"/>
      <c r="N29" s="21"/>
      <c r="O29" s="21"/>
      <c r="P29" s="20"/>
      <c r="Q29" s="18"/>
    </row>
    <row r="30" spans="1:17" ht="20.100000000000001" customHeight="1">
      <c r="A30" s="19"/>
      <c r="B30" s="17"/>
      <c r="C30" s="17"/>
      <c r="D30" s="20"/>
      <c r="E30" s="20"/>
      <c r="F30" s="17"/>
      <c r="G30" s="17"/>
      <c r="H30" s="21"/>
      <c r="I30" s="21"/>
      <c r="J30" s="21"/>
      <c r="K30" s="20"/>
      <c r="L30" s="21"/>
      <c r="M30" s="21"/>
      <c r="N30" s="21"/>
      <c r="O30" s="21"/>
      <c r="P30" s="20"/>
      <c r="Q30" s="18"/>
    </row>
    <row r="31" spans="1:17" ht="20.100000000000001" customHeight="1">
      <c r="A31" s="19"/>
      <c r="B31" s="17"/>
      <c r="C31" s="17"/>
      <c r="D31" s="20"/>
      <c r="E31" s="20"/>
      <c r="F31" s="17"/>
      <c r="G31" s="17"/>
      <c r="H31" s="21"/>
      <c r="I31" s="21"/>
      <c r="J31" s="21"/>
      <c r="K31" s="20"/>
      <c r="L31" s="21"/>
      <c r="M31" s="21"/>
      <c r="N31" s="21"/>
      <c r="O31" s="21"/>
      <c r="P31" s="20"/>
      <c r="Q31" s="18"/>
    </row>
    <row r="32" spans="1:17" ht="20.100000000000001" customHeight="1">
      <c r="A32" s="19"/>
      <c r="B32" s="17"/>
      <c r="C32" s="17"/>
      <c r="D32" s="20"/>
      <c r="E32" s="20"/>
      <c r="F32" s="17"/>
      <c r="G32" s="17"/>
      <c r="H32" s="21"/>
      <c r="I32" s="21"/>
      <c r="J32" s="21"/>
      <c r="K32" s="20"/>
      <c r="L32" s="21"/>
      <c r="M32" s="21"/>
      <c r="N32" s="21"/>
      <c r="O32" s="21"/>
      <c r="P32" s="20"/>
      <c r="Q32" s="18"/>
    </row>
    <row r="33" spans="1:17" ht="20.100000000000001" customHeight="1">
      <c r="A33" s="19"/>
      <c r="B33" s="17"/>
      <c r="C33" s="17"/>
      <c r="D33" s="20"/>
      <c r="E33" s="20"/>
      <c r="F33" s="17"/>
      <c r="G33" s="17"/>
      <c r="H33" s="21"/>
      <c r="I33" s="21"/>
      <c r="J33" s="21"/>
      <c r="K33" s="20"/>
      <c r="L33" s="21"/>
      <c r="M33" s="21"/>
      <c r="N33" s="21"/>
      <c r="O33" s="21"/>
      <c r="P33" s="20"/>
      <c r="Q33" s="18"/>
    </row>
    <row r="34" spans="1:17" ht="20.100000000000001" customHeight="1">
      <c r="A34" s="19"/>
      <c r="B34" s="17"/>
      <c r="C34" s="17"/>
      <c r="D34" s="20"/>
      <c r="E34" s="20"/>
      <c r="F34" s="17"/>
      <c r="G34" s="17"/>
      <c r="H34" s="21"/>
      <c r="I34" s="21"/>
      <c r="J34" s="21"/>
      <c r="K34" s="20"/>
      <c r="L34" s="21"/>
      <c r="M34" s="21"/>
      <c r="N34" s="21"/>
      <c r="O34" s="21"/>
      <c r="P34" s="20"/>
      <c r="Q34" s="18"/>
    </row>
    <row r="35" spans="1:17" ht="20.100000000000001" customHeight="1">
      <c r="A35" s="19"/>
      <c r="B35" s="17"/>
      <c r="C35" s="17"/>
      <c r="D35" s="20"/>
      <c r="E35" s="20"/>
      <c r="F35" s="17"/>
      <c r="G35" s="17"/>
      <c r="H35" s="21"/>
      <c r="I35" s="21"/>
      <c r="J35" s="21"/>
      <c r="K35" s="20"/>
      <c r="L35" s="21"/>
      <c r="M35" s="21"/>
      <c r="N35" s="21"/>
      <c r="O35" s="21"/>
      <c r="P35" s="20"/>
      <c r="Q35" s="18"/>
    </row>
    <row r="36" spans="1:17" ht="20.100000000000001" customHeight="1">
      <c r="A36" s="19"/>
      <c r="B36" s="17"/>
      <c r="C36" s="17"/>
      <c r="D36" s="20"/>
      <c r="E36" s="20"/>
      <c r="F36" s="17"/>
      <c r="G36" s="17"/>
      <c r="H36" s="21"/>
      <c r="I36" s="21"/>
      <c r="J36" s="21"/>
      <c r="K36" s="20"/>
      <c r="L36" s="21"/>
      <c r="M36" s="21"/>
      <c r="N36" s="21"/>
      <c r="O36" s="21"/>
      <c r="P36" s="20"/>
      <c r="Q36" s="18"/>
    </row>
    <row r="37" spans="1:17" ht="20.100000000000001" customHeight="1">
      <c r="A37" s="19"/>
      <c r="B37" s="17"/>
      <c r="C37" s="17"/>
      <c r="D37" s="20"/>
      <c r="E37" s="20"/>
      <c r="F37" s="17"/>
      <c r="G37" s="17"/>
      <c r="H37" s="21"/>
      <c r="I37" s="21"/>
      <c r="J37" s="21"/>
      <c r="K37" s="20"/>
      <c r="L37" s="21"/>
      <c r="M37" s="21"/>
      <c r="N37" s="21"/>
      <c r="O37" s="21"/>
      <c r="P37" s="20"/>
      <c r="Q37" s="18"/>
    </row>
    <row r="38" spans="1:17" ht="20.100000000000001" customHeight="1">
      <c r="A38" s="19"/>
      <c r="B38" s="17"/>
      <c r="C38" s="17"/>
      <c r="D38" s="20"/>
      <c r="E38" s="20"/>
      <c r="F38" s="17"/>
      <c r="G38" s="17"/>
      <c r="H38" s="21"/>
      <c r="I38" s="21"/>
      <c r="J38" s="21"/>
      <c r="K38" s="20"/>
      <c r="L38" s="21"/>
      <c r="M38" s="21"/>
      <c r="N38" s="21"/>
      <c r="O38" s="21"/>
      <c r="P38" s="20"/>
      <c r="Q38" s="18"/>
    </row>
    <row r="39" spans="1:17" ht="20.100000000000001" customHeight="1">
      <c r="A39" s="19"/>
      <c r="B39" s="17"/>
      <c r="C39" s="17"/>
      <c r="D39" s="20"/>
      <c r="E39" s="20"/>
      <c r="F39" s="17"/>
      <c r="G39" s="17"/>
      <c r="H39" s="21"/>
      <c r="I39" s="21"/>
      <c r="J39" s="21"/>
      <c r="K39" s="20"/>
      <c r="L39" s="21"/>
      <c r="M39" s="21"/>
      <c r="N39" s="21"/>
      <c r="O39" s="21"/>
      <c r="P39" s="20"/>
      <c r="Q39" s="18"/>
    </row>
    <row r="40" spans="1:17" ht="20.100000000000001" customHeight="1">
      <c r="A40" s="19"/>
      <c r="B40" s="17"/>
      <c r="C40" s="17"/>
      <c r="D40" s="20"/>
      <c r="E40" s="20"/>
      <c r="F40" s="17"/>
      <c r="G40" s="17"/>
      <c r="H40" s="21"/>
      <c r="I40" s="21"/>
      <c r="J40" s="21"/>
      <c r="K40" s="20"/>
      <c r="L40" s="21"/>
      <c r="M40" s="21"/>
      <c r="N40" s="21"/>
      <c r="O40" s="21"/>
      <c r="P40" s="20"/>
      <c r="Q40" s="18"/>
    </row>
    <row r="41" spans="1:17" ht="20.100000000000001" customHeight="1">
      <c r="A41" s="19"/>
      <c r="B41" s="17"/>
      <c r="C41" s="17"/>
      <c r="D41" s="20"/>
      <c r="E41" s="20"/>
      <c r="F41" s="17"/>
      <c r="G41" s="17"/>
      <c r="H41" s="21"/>
      <c r="I41" s="21"/>
      <c r="J41" s="21"/>
      <c r="K41" s="20"/>
      <c r="L41" s="21"/>
      <c r="M41" s="21"/>
      <c r="N41" s="21"/>
      <c r="O41" s="21"/>
      <c r="P41" s="20"/>
      <c r="Q41" s="18"/>
    </row>
    <row r="42" spans="1:17" ht="20.100000000000001" customHeight="1">
      <c r="A42" s="19"/>
      <c r="B42" s="17"/>
      <c r="C42" s="17"/>
      <c r="D42" s="20"/>
      <c r="E42" s="20"/>
      <c r="F42" s="17"/>
      <c r="G42" s="17"/>
      <c r="H42" s="21"/>
      <c r="I42" s="21"/>
      <c r="J42" s="21"/>
      <c r="K42" s="20"/>
      <c r="L42" s="21"/>
      <c r="M42" s="21"/>
      <c r="N42" s="21"/>
      <c r="O42" s="21"/>
      <c r="P42" s="20"/>
      <c r="Q42" s="18"/>
    </row>
    <row r="43" spans="1:17" ht="20.100000000000001" customHeight="1">
      <c r="A43" s="19"/>
      <c r="B43" s="17"/>
      <c r="C43" s="17"/>
      <c r="D43" s="20"/>
      <c r="E43" s="20"/>
      <c r="F43" s="17"/>
      <c r="G43" s="17"/>
      <c r="H43" s="21"/>
      <c r="I43" s="21"/>
      <c r="J43" s="21"/>
      <c r="K43" s="20"/>
      <c r="L43" s="21"/>
      <c r="M43" s="21"/>
      <c r="N43" s="21"/>
      <c r="O43" s="21"/>
      <c r="P43" s="20"/>
      <c r="Q43" s="18"/>
    </row>
    <row r="44" spans="1:17" ht="20.100000000000001" customHeight="1">
      <c r="A44" s="19"/>
      <c r="B44" s="17"/>
      <c r="C44" s="17"/>
      <c r="D44" s="20"/>
      <c r="E44" s="20"/>
      <c r="F44" s="17"/>
      <c r="G44" s="17"/>
      <c r="H44" s="21"/>
      <c r="I44" s="21"/>
      <c r="J44" s="21"/>
      <c r="K44" s="20"/>
      <c r="L44" s="21"/>
      <c r="M44" s="21"/>
      <c r="N44" s="21"/>
      <c r="O44" s="21"/>
      <c r="P44" s="20"/>
      <c r="Q44" s="18"/>
    </row>
    <row r="45" spans="1:17" ht="20.100000000000001" customHeight="1">
      <c r="A45" s="19"/>
      <c r="B45" s="17"/>
      <c r="C45" s="17"/>
      <c r="D45" s="20"/>
      <c r="E45" s="20"/>
      <c r="F45" s="17"/>
      <c r="G45" s="17"/>
      <c r="H45" s="21"/>
      <c r="I45" s="21"/>
      <c r="J45" s="21"/>
      <c r="K45" s="20"/>
      <c r="L45" s="21"/>
      <c r="M45" s="21"/>
      <c r="N45" s="21"/>
      <c r="O45" s="21"/>
      <c r="P45" s="20"/>
      <c r="Q45" s="18"/>
    </row>
    <row r="46" spans="1:17" ht="20.100000000000001" customHeight="1">
      <c r="A46" s="19"/>
      <c r="B46" s="17"/>
      <c r="C46" s="17"/>
      <c r="D46" s="20"/>
      <c r="E46" s="20"/>
      <c r="F46" s="17"/>
      <c r="G46" s="17"/>
      <c r="H46" s="21"/>
      <c r="I46" s="21"/>
      <c r="J46" s="21"/>
      <c r="K46" s="20"/>
      <c r="L46" s="21"/>
      <c r="M46" s="21"/>
      <c r="N46" s="21"/>
      <c r="O46" s="21"/>
      <c r="P46" s="20"/>
      <c r="Q46" s="18"/>
    </row>
    <row r="47" spans="1:17" ht="20.100000000000001" customHeight="1">
      <c r="A47" s="19"/>
      <c r="B47" s="17"/>
      <c r="C47" s="17"/>
      <c r="D47" s="20"/>
      <c r="E47" s="20"/>
      <c r="F47" s="17"/>
      <c r="G47" s="17"/>
      <c r="H47" s="21"/>
      <c r="I47" s="21"/>
      <c r="J47" s="21"/>
      <c r="K47" s="20"/>
      <c r="L47" s="21"/>
      <c r="M47" s="21"/>
      <c r="N47" s="21"/>
      <c r="O47" s="21"/>
      <c r="P47" s="20"/>
      <c r="Q47" s="18"/>
    </row>
    <row r="48" spans="1:17" ht="20.100000000000001" customHeight="1">
      <c r="A48" s="19"/>
      <c r="B48" s="17"/>
      <c r="C48" s="17"/>
      <c r="D48" s="20"/>
      <c r="E48" s="20"/>
      <c r="F48" s="17"/>
      <c r="G48" s="17"/>
      <c r="H48" s="21"/>
      <c r="I48" s="21"/>
      <c r="J48" s="21"/>
      <c r="K48" s="20"/>
      <c r="L48" s="21"/>
      <c r="M48" s="21"/>
      <c r="N48" s="21"/>
      <c r="O48" s="21"/>
      <c r="P48" s="20"/>
      <c r="Q48" s="18"/>
    </row>
    <row r="49" spans="1:17" ht="20.100000000000001" customHeight="1">
      <c r="A49" s="19"/>
      <c r="B49" s="17"/>
      <c r="C49" s="17"/>
      <c r="D49" s="20"/>
      <c r="E49" s="20"/>
      <c r="F49" s="17"/>
      <c r="G49" s="17"/>
      <c r="H49" s="21"/>
      <c r="I49" s="21"/>
      <c r="J49" s="21"/>
      <c r="K49" s="20"/>
      <c r="L49" s="21"/>
      <c r="M49" s="21"/>
      <c r="N49" s="21"/>
      <c r="O49" s="21"/>
      <c r="P49" s="20"/>
      <c r="Q49" s="18"/>
    </row>
    <row r="50" spans="1:17" ht="20.100000000000001" customHeight="1">
      <c r="A50" s="19"/>
      <c r="B50" s="17"/>
      <c r="C50" s="17"/>
      <c r="D50" s="20"/>
      <c r="E50" s="20"/>
      <c r="F50" s="17"/>
      <c r="G50" s="17"/>
      <c r="H50" s="21"/>
      <c r="I50" s="21"/>
      <c r="J50" s="21"/>
      <c r="K50" s="20"/>
      <c r="L50" s="21"/>
      <c r="M50" s="21"/>
      <c r="N50" s="21"/>
      <c r="O50" s="21"/>
      <c r="P50" s="20"/>
      <c r="Q50" s="18"/>
    </row>
    <row r="51" spans="1:17" ht="20.100000000000001" customHeight="1">
      <c r="A51" s="19"/>
      <c r="B51" s="17"/>
      <c r="C51" s="17"/>
      <c r="D51" s="20"/>
      <c r="E51" s="20"/>
      <c r="F51" s="17"/>
      <c r="G51" s="17"/>
      <c r="H51" s="21"/>
      <c r="I51" s="21"/>
      <c r="J51" s="21"/>
      <c r="K51" s="20"/>
      <c r="L51" s="21"/>
      <c r="M51" s="21"/>
      <c r="N51" s="21"/>
      <c r="O51" s="21"/>
      <c r="P51" s="20"/>
      <c r="Q51" s="18"/>
    </row>
    <row r="52" spans="1:17" ht="20.100000000000001" customHeight="1">
      <c r="A52" s="19"/>
      <c r="B52" s="17"/>
      <c r="C52" s="17"/>
      <c r="D52" s="20"/>
      <c r="E52" s="20"/>
      <c r="F52" s="17"/>
      <c r="G52" s="17"/>
      <c r="H52" s="21"/>
      <c r="I52" s="21"/>
      <c r="J52" s="21"/>
      <c r="K52" s="20"/>
      <c r="L52" s="21"/>
      <c r="M52" s="21"/>
      <c r="N52" s="21"/>
      <c r="O52" s="21"/>
      <c r="P52" s="20"/>
      <c r="Q52" s="18"/>
    </row>
    <row r="53" spans="1:17" ht="20.100000000000001" customHeight="1">
      <c r="A53" s="19"/>
      <c r="B53" s="17"/>
      <c r="C53" s="17"/>
      <c r="D53" s="20"/>
      <c r="E53" s="20"/>
      <c r="F53" s="17"/>
      <c r="G53" s="17"/>
      <c r="H53" s="21"/>
      <c r="I53" s="21"/>
      <c r="J53" s="21"/>
      <c r="K53" s="20"/>
      <c r="L53" s="21"/>
      <c r="M53" s="21"/>
      <c r="N53" s="21"/>
      <c r="O53" s="21"/>
      <c r="P53" s="20"/>
      <c r="Q53" s="18"/>
    </row>
    <row r="54" spans="1:17" ht="20.100000000000001" customHeight="1">
      <c r="A54" s="19"/>
      <c r="B54" s="17"/>
      <c r="C54" s="17"/>
      <c r="D54" s="20"/>
      <c r="E54" s="20"/>
      <c r="F54" s="17"/>
      <c r="G54" s="17"/>
      <c r="H54" s="21"/>
      <c r="I54" s="21"/>
      <c r="J54" s="21"/>
      <c r="K54" s="20"/>
      <c r="L54" s="21"/>
      <c r="M54" s="21"/>
      <c r="N54" s="21"/>
      <c r="O54" s="21"/>
      <c r="P54" s="20"/>
      <c r="Q54" s="18"/>
    </row>
    <row r="55" spans="1:17" ht="20.100000000000001" customHeight="1">
      <c r="A55" s="19"/>
      <c r="B55" s="17"/>
      <c r="C55" s="17"/>
      <c r="D55" s="20"/>
      <c r="E55" s="20"/>
      <c r="F55" s="17"/>
      <c r="G55" s="17"/>
      <c r="H55" s="21"/>
      <c r="I55" s="21"/>
      <c r="J55" s="21"/>
      <c r="K55" s="20"/>
      <c r="L55" s="21"/>
      <c r="M55" s="21"/>
      <c r="N55" s="21"/>
      <c r="O55" s="21"/>
      <c r="P55" s="20"/>
      <c r="Q55" s="18"/>
    </row>
    <row r="56" spans="1:17" ht="20.100000000000001" customHeight="1">
      <c r="A56" s="19"/>
      <c r="B56" s="17"/>
      <c r="C56" s="17"/>
      <c r="D56" s="20"/>
      <c r="E56" s="20"/>
      <c r="F56" s="17"/>
      <c r="G56" s="17"/>
      <c r="H56" s="21"/>
      <c r="I56" s="21"/>
      <c r="J56" s="21"/>
      <c r="K56" s="20"/>
      <c r="L56" s="21"/>
      <c r="M56" s="21"/>
      <c r="N56" s="21"/>
      <c r="O56" s="21"/>
      <c r="P56" s="20"/>
      <c r="Q56" s="18"/>
    </row>
    <row r="57" spans="1:17" ht="20.100000000000001" customHeight="1">
      <c r="A57" s="19"/>
      <c r="B57" s="17"/>
      <c r="C57" s="17"/>
      <c r="D57" s="20"/>
      <c r="E57" s="20"/>
      <c r="F57" s="17"/>
      <c r="G57" s="17"/>
      <c r="H57" s="21"/>
      <c r="I57" s="21"/>
      <c r="J57" s="21"/>
      <c r="K57" s="20"/>
      <c r="L57" s="21"/>
      <c r="M57" s="21"/>
      <c r="N57" s="21"/>
      <c r="O57" s="21"/>
      <c r="P57" s="20"/>
      <c r="Q57" s="18"/>
    </row>
    <row r="58" spans="1:17" ht="20.100000000000001" customHeight="1">
      <c r="A58" s="19"/>
      <c r="B58" s="17"/>
      <c r="C58" s="17"/>
      <c r="D58" s="20"/>
      <c r="E58" s="20"/>
      <c r="F58" s="17"/>
      <c r="G58" s="17"/>
      <c r="H58" s="21"/>
      <c r="I58" s="21"/>
      <c r="J58" s="21"/>
      <c r="K58" s="20"/>
      <c r="L58" s="21"/>
      <c r="M58" s="21"/>
      <c r="P58" s="20"/>
      <c r="Q58" s="18"/>
    </row>
    <row r="59" spans="1:17" ht="20.100000000000001" customHeight="1">
      <c r="A59" s="6"/>
      <c r="B59" s="2"/>
      <c r="C59" s="2"/>
      <c r="D59" s="1"/>
      <c r="E59" s="1"/>
      <c r="F59" s="2"/>
      <c r="G59" s="2"/>
      <c r="H59" s="22"/>
      <c r="I59" s="22"/>
      <c r="J59" s="22"/>
      <c r="K59" s="1"/>
      <c r="L59" s="22"/>
      <c r="M59" s="22"/>
      <c r="N59" s="2" t="s">
        <v>8</v>
      </c>
      <c r="O59" s="2"/>
      <c r="P59" s="1"/>
      <c r="Q59" s="38">
        <f>IF(Q60=0,0,SUM(Q5:Q57))</f>
        <v>0</v>
      </c>
    </row>
    <row r="60" spans="1:17" ht="20.100000000000001" customHeight="1">
      <c r="A60" s="6"/>
      <c r="B60" s="2"/>
      <c r="C60" s="2"/>
      <c r="D60" s="1"/>
      <c r="E60" s="1"/>
      <c r="F60" s="2"/>
      <c r="G60" s="2"/>
      <c r="H60" s="22"/>
      <c r="I60" s="22"/>
      <c r="J60" s="22"/>
      <c r="K60" s="1"/>
      <c r="L60" s="22"/>
      <c r="M60" s="22"/>
      <c r="N60" s="2" t="s">
        <v>8</v>
      </c>
      <c r="O60" s="2"/>
      <c r="P60" s="1"/>
      <c r="Q60" s="38">
        <v>0</v>
      </c>
    </row>
    <row r="61" spans="1:17" ht="20.100000000000001" customHeight="1">
      <c r="A61" s="6"/>
      <c r="B61" s="2"/>
      <c r="C61" s="2"/>
      <c r="D61" s="1"/>
      <c r="E61" s="1"/>
      <c r="F61" s="2"/>
      <c r="G61" s="2"/>
      <c r="H61" s="22"/>
      <c r="I61" s="22"/>
      <c r="J61" s="22"/>
      <c r="K61" s="1"/>
      <c r="L61" s="22"/>
      <c r="M61" s="22"/>
      <c r="N61" s="2" t="s">
        <v>58</v>
      </c>
      <c r="O61" s="2"/>
      <c r="P61" s="1"/>
      <c r="Q61" s="39">
        <f>IF(Q60=0,SUM(Q5:Q57),Q59-Q60)</f>
        <v>545.41000000000008</v>
      </c>
    </row>
    <row r="62" spans="1:17" ht="20.100000000000001" customHeight="1">
      <c r="A62" s="6"/>
      <c r="B62" s="2"/>
      <c r="C62" s="2"/>
      <c r="D62" s="1"/>
      <c r="E62" s="1"/>
      <c r="F62" s="2"/>
      <c r="G62" s="2"/>
      <c r="H62" s="22"/>
      <c r="I62" s="22"/>
      <c r="J62" s="22"/>
      <c r="K62" s="1"/>
      <c r="L62" s="22"/>
      <c r="M62" s="22"/>
      <c r="N62" s="2"/>
      <c r="O62" s="2"/>
      <c r="P62" s="1"/>
      <c r="Q62" s="7"/>
    </row>
    <row r="63" spans="1:17">
      <c r="A63" s="29" t="s">
        <v>7</v>
      </c>
      <c r="B63" s="31" t="s">
        <v>60</v>
      </c>
      <c r="C63" s="33"/>
      <c r="D63" s="33"/>
      <c r="E63" s="40"/>
      <c r="F63" s="40"/>
      <c r="G63" s="41"/>
      <c r="H63" s="33" t="s">
        <v>71</v>
      </c>
      <c r="I63" s="33"/>
      <c r="J63" s="33"/>
      <c r="K63" s="41"/>
      <c r="L63" s="42" t="s">
        <v>118</v>
      </c>
      <c r="M63" s="33"/>
      <c r="N63" s="31" t="s">
        <v>59</v>
      </c>
      <c r="O63" s="33"/>
      <c r="P63" s="33"/>
      <c r="Q63" s="44" t="s">
        <v>1</v>
      </c>
    </row>
    <row r="64" spans="1:17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2"/>
      <c r="Q64" s="46"/>
    </row>
    <row r="65" spans="1:17">
      <c r="A65" s="30" t="s">
        <v>263</v>
      </c>
      <c r="B65" s="111" t="s">
        <v>119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3"/>
      <c r="N65" s="6"/>
      <c r="O65" s="2"/>
      <c r="P65" s="2"/>
      <c r="Q65" s="46"/>
    </row>
    <row r="66" spans="1:17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9">
        <f>+Q61</f>
        <v>545.41000000000008</v>
      </c>
      <c r="O66" s="120"/>
      <c r="P66" s="120"/>
      <c r="Q66" s="121"/>
    </row>
    <row r="67" spans="1:17">
      <c r="A67" s="76" t="s">
        <v>118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3"/>
      <c r="O67" s="34"/>
      <c r="P67" s="34"/>
      <c r="Q67" s="47"/>
    </row>
    <row r="68" spans="1:17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8"/>
      <c r="Q68" s="9"/>
    </row>
    <row r="69" spans="1:17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04"/>
      <c r="Q69" s="122"/>
    </row>
    <row r="70" spans="1:17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49"/>
      <c r="Q70" s="50"/>
    </row>
    <row r="71" spans="1:17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49"/>
      <c r="Q71" s="50"/>
    </row>
    <row r="72" spans="1:17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4"/>
      <c r="Q72" s="105"/>
    </row>
    <row r="73" spans="1:17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4"/>
      <c r="Q73" s="105"/>
    </row>
    <row r="74" spans="1:17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23"/>
      <c r="Q74" s="12"/>
    </row>
    <row r="75" spans="1:17">
      <c r="A75" s="13"/>
      <c r="B75" s="8"/>
      <c r="C75" s="8"/>
      <c r="D75" s="13"/>
      <c r="E75" s="8"/>
      <c r="F75" s="106" t="s">
        <v>69</v>
      </c>
      <c r="G75" s="106"/>
      <c r="H75" s="107"/>
      <c r="I75" s="107"/>
      <c r="J75" s="107"/>
      <c r="K75" s="107"/>
      <c r="L75" s="107"/>
      <c r="M75" s="107"/>
      <c r="N75" s="55" t="s">
        <v>73</v>
      </c>
      <c r="O75" s="56"/>
      <c r="P75" s="56"/>
      <c r="Q75" s="44" t="s">
        <v>74</v>
      </c>
    </row>
    <row r="76" spans="1:17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1"/>
      <c r="Q76" s="58" t="s">
        <v>8</v>
      </c>
    </row>
    <row r="77" spans="1:17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1"/>
      <c r="Q77" s="58" t="s">
        <v>8</v>
      </c>
    </row>
    <row r="78" spans="1:17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1"/>
      <c r="Q78" s="58" t="s">
        <v>8</v>
      </c>
    </row>
    <row r="79" spans="1:17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1"/>
      <c r="Q79" s="62" t="s">
        <v>8</v>
      </c>
    </row>
    <row r="80" spans="1:17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  <c r="Q80" s="1"/>
    </row>
  </sheetData>
  <mergeCells count="10">
    <mergeCell ref="A70:M70"/>
    <mergeCell ref="N72:Q72"/>
    <mergeCell ref="N73:Q73"/>
    <mergeCell ref="F75:M75"/>
    <mergeCell ref="A2:Q2"/>
    <mergeCell ref="A3:Q3"/>
    <mergeCell ref="B65:M67"/>
    <mergeCell ref="N66:Q66"/>
    <mergeCell ref="A69:M69"/>
    <mergeCell ref="N69:Q69"/>
  </mergeCells>
  <conditionalFormatting sqref="A67">
    <cfRule type="expression" dxfId="87" priority="1" stopIfTrue="1">
      <formula>$A67="EDIF"</formula>
    </cfRule>
    <cfRule type="expression" dxfId="8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 codeName="Plan32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135</v>
      </c>
    </row>
    <row r="5" spans="1:12" ht="20.100000000000001" customHeight="1">
      <c r="A5" s="57" t="s">
        <v>57</v>
      </c>
      <c r="B5" s="74" t="s">
        <v>26</v>
      </c>
      <c r="C5" s="20"/>
      <c r="D5" s="86" t="s">
        <v>30</v>
      </c>
      <c r="E5" s="20" t="s">
        <v>32</v>
      </c>
      <c r="F5" s="87" t="s">
        <v>31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20"/>
      <c r="F7" s="21"/>
      <c r="G7" s="20"/>
      <c r="H7" s="21"/>
      <c r="I7" s="20"/>
      <c r="J7" s="21"/>
      <c r="K7" s="20"/>
      <c r="L7" s="38"/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91">
        <v>0.6</v>
      </c>
      <c r="B9" s="90" t="s">
        <v>27</v>
      </c>
      <c r="C9" s="20"/>
      <c r="D9" s="87">
        <v>326.11</v>
      </c>
      <c r="E9" s="88" t="s">
        <v>32</v>
      </c>
      <c r="F9" s="89">
        <v>34.9</v>
      </c>
      <c r="G9" s="88" t="s">
        <v>21</v>
      </c>
      <c r="H9" s="21"/>
      <c r="I9" s="20"/>
      <c r="J9" s="21"/>
      <c r="K9" s="20"/>
      <c r="L9" s="18">
        <f>D9-F9</f>
        <v>291.21000000000004</v>
      </c>
    </row>
    <row r="10" spans="1:12" ht="20.100000000000001" customHeight="1">
      <c r="A10" s="91">
        <v>0.5</v>
      </c>
      <c r="B10" s="90" t="s">
        <v>29</v>
      </c>
      <c r="C10" s="20"/>
      <c r="D10" s="87">
        <v>219.3</v>
      </c>
      <c r="E10" s="88" t="s">
        <v>32</v>
      </c>
      <c r="F10" s="89">
        <v>36.22</v>
      </c>
      <c r="G10" s="88" t="s">
        <v>21</v>
      </c>
      <c r="H10" s="21"/>
      <c r="I10" s="20"/>
      <c r="J10" s="21"/>
      <c r="K10" s="20"/>
      <c r="L10" s="18">
        <f>D10-F10</f>
        <v>183.08</v>
      </c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474.29000000000008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136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264</v>
      </c>
      <c r="B65" s="111" t="s">
        <v>137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474.29000000000008</v>
      </c>
      <c r="K66" s="120"/>
      <c r="L66" s="121"/>
    </row>
    <row r="67" spans="1:12">
      <c r="A67" s="76" t="s">
        <v>136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85" priority="1" stopIfTrue="1">
      <formula>$A67="EDIF"</formula>
    </cfRule>
    <cfRule type="expression" dxfId="8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 codeName="Plan33"/>
  <dimension ref="A1:Q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7" width="2.125" customWidth="1"/>
    <col min="8" max="8" width="12.625" customWidth="1"/>
    <col min="9" max="11" width="2.125" customWidth="1"/>
    <col min="12" max="12" width="12.625" customWidth="1"/>
    <col min="13" max="13" width="2.125" customWidth="1"/>
    <col min="14" max="14" width="15.75" customWidth="1"/>
    <col min="15" max="15" width="2.125" customWidth="1"/>
    <col min="16" max="16" width="3.625" customWidth="1"/>
    <col min="17" max="17" width="19.625" customWidth="1"/>
  </cols>
  <sheetData>
    <row r="1" spans="1:17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5"/>
    </row>
    <row r="2" spans="1:17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</row>
    <row r="3" spans="1:17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7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 t="s">
        <v>138</v>
      </c>
    </row>
    <row r="5" spans="1:17" ht="20.100000000000001" customHeight="1">
      <c r="A5" s="57" t="s">
        <v>57</v>
      </c>
      <c r="B5" s="74" t="s">
        <v>26</v>
      </c>
      <c r="C5" s="20"/>
      <c r="D5" s="93" t="s">
        <v>25</v>
      </c>
      <c r="E5" s="20"/>
      <c r="F5" s="1"/>
      <c r="G5" s="20"/>
      <c r="H5" s="1"/>
      <c r="I5" s="1"/>
      <c r="J5" s="1"/>
      <c r="K5" s="20"/>
      <c r="L5" s="1"/>
      <c r="M5" s="20"/>
      <c r="N5" s="1"/>
      <c r="O5" s="1"/>
      <c r="P5" s="20"/>
      <c r="Q5" s="80" t="s">
        <v>11</v>
      </c>
    </row>
    <row r="6" spans="1:17" ht="20.100000000000001" customHeight="1">
      <c r="A6" s="64"/>
      <c r="B6" s="28"/>
      <c r="C6" s="28"/>
      <c r="D6" s="17"/>
      <c r="E6" s="28"/>
      <c r="F6" s="65"/>
      <c r="G6" s="28"/>
      <c r="H6" s="66"/>
      <c r="I6" s="66"/>
      <c r="J6" s="66"/>
      <c r="K6" s="28"/>
      <c r="L6" s="65"/>
      <c r="M6" s="68"/>
      <c r="N6" s="66"/>
      <c r="O6" s="66"/>
      <c r="P6" s="28"/>
      <c r="Q6" s="70"/>
    </row>
    <row r="7" spans="1:17" ht="20.100000000000001" customHeight="1">
      <c r="A7" s="75" t="s">
        <v>9</v>
      </c>
      <c r="B7" s="2" t="s">
        <v>16</v>
      </c>
      <c r="C7" s="1"/>
      <c r="D7" s="82">
        <f>'Item 03.01.00'!Q61</f>
        <v>545.41000000000008</v>
      </c>
      <c r="E7" s="1"/>
      <c r="F7" s="81"/>
      <c r="G7" s="1"/>
      <c r="H7" s="81"/>
      <c r="I7" s="1"/>
      <c r="J7" s="1"/>
      <c r="K7" s="1"/>
      <c r="L7" s="82"/>
      <c r="M7" s="1"/>
      <c r="N7" s="81"/>
      <c r="O7" s="1" t="str">
        <f>IF($L7=0,"",")")</f>
        <v/>
      </c>
      <c r="P7" s="1" t="str">
        <f>IF($Q7=0,"","=")</f>
        <v>=</v>
      </c>
      <c r="Q7" s="83">
        <f>D7</f>
        <v>545.41000000000008</v>
      </c>
    </row>
    <row r="8" spans="1:17" ht="20.100000000000001" customHeight="1">
      <c r="A8" s="6"/>
      <c r="B8" s="2"/>
      <c r="C8" s="1"/>
      <c r="D8" s="71"/>
      <c r="E8" s="1"/>
      <c r="F8" s="71"/>
      <c r="G8" s="1"/>
      <c r="H8" s="71"/>
      <c r="I8" s="71"/>
      <c r="J8" s="71"/>
      <c r="K8" s="1"/>
      <c r="L8" s="72"/>
      <c r="M8" s="1"/>
      <c r="N8" s="77"/>
      <c r="O8" s="77"/>
      <c r="P8" s="1"/>
      <c r="Q8" s="73"/>
    </row>
    <row r="9" spans="1:17" ht="20.100000000000001" customHeight="1">
      <c r="A9" s="19"/>
      <c r="B9" s="74"/>
      <c r="C9" s="74"/>
      <c r="D9" s="20"/>
      <c r="E9" s="20"/>
      <c r="F9" s="17"/>
      <c r="G9" s="17"/>
      <c r="H9" s="21"/>
      <c r="I9" s="21"/>
      <c r="J9" s="21"/>
      <c r="K9" s="20"/>
      <c r="L9" s="21"/>
      <c r="M9" s="21"/>
      <c r="N9" s="21"/>
      <c r="O9" s="21"/>
      <c r="P9" s="20"/>
      <c r="Q9" s="18"/>
    </row>
    <row r="10" spans="1:17" ht="20.100000000000001" customHeight="1">
      <c r="A10" s="19"/>
      <c r="B10" s="74"/>
      <c r="C10" s="74"/>
      <c r="D10" s="20"/>
      <c r="E10" s="20"/>
      <c r="F10" s="17"/>
      <c r="G10" s="17"/>
      <c r="H10" s="26"/>
      <c r="I10" s="26"/>
      <c r="J10" s="26"/>
      <c r="K10" s="20"/>
      <c r="L10" s="25"/>
      <c r="M10" s="24"/>
      <c r="N10" s="26"/>
      <c r="O10" s="26"/>
      <c r="P10" s="20"/>
      <c r="Q10" s="18"/>
    </row>
    <row r="11" spans="1:17" ht="20.100000000000001" customHeight="1">
      <c r="A11" s="19"/>
      <c r="B11" s="74"/>
      <c r="C11" s="74"/>
      <c r="D11" s="20"/>
      <c r="E11" s="20"/>
      <c r="F11" s="17"/>
      <c r="G11" s="17"/>
      <c r="H11" s="21"/>
      <c r="I11" s="21"/>
      <c r="J11" s="21"/>
      <c r="K11" s="20"/>
      <c r="L11" s="21"/>
      <c r="M11" s="21"/>
      <c r="N11" s="21"/>
      <c r="O11" s="21"/>
      <c r="P11" s="20"/>
      <c r="Q11" s="18"/>
    </row>
    <row r="12" spans="1:17" ht="20.100000000000001" customHeight="1">
      <c r="A12" s="19"/>
      <c r="B12" s="74"/>
      <c r="C12" s="74"/>
      <c r="D12" s="20"/>
      <c r="E12" s="20"/>
      <c r="F12" s="17"/>
      <c r="G12" s="17"/>
      <c r="H12" s="26"/>
      <c r="I12" s="26"/>
      <c r="J12" s="26"/>
      <c r="K12" s="20"/>
      <c r="L12" s="25"/>
      <c r="M12" s="24"/>
      <c r="N12" s="26"/>
      <c r="O12" s="26"/>
      <c r="P12" s="20"/>
      <c r="Q12" s="18"/>
    </row>
    <row r="13" spans="1:17" ht="20.100000000000001" customHeight="1">
      <c r="A13" s="19"/>
      <c r="B13" s="74"/>
      <c r="C13" s="74"/>
      <c r="D13" s="20"/>
      <c r="E13" s="20"/>
      <c r="F13" s="17"/>
      <c r="G13" s="17"/>
      <c r="H13" s="21"/>
      <c r="I13" s="21"/>
      <c r="J13" s="21"/>
      <c r="K13" s="20"/>
      <c r="L13" s="21"/>
      <c r="M13" s="21"/>
      <c r="N13" s="21"/>
      <c r="O13" s="21"/>
      <c r="P13" s="20"/>
      <c r="Q13" s="18"/>
    </row>
    <row r="14" spans="1:17" ht="20.100000000000001" customHeight="1">
      <c r="A14" s="19"/>
      <c r="B14" s="74"/>
      <c r="C14" s="74"/>
      <c r="D14" s="20"/>
      <c r="E14" s="20"/>
      <c r="F14" s="17"/>
      <c r="G14" s="17"/>
      <c r="H14" s="26"/>
      <c r="I14" s="26"/>
      <c r="J14" s="26"/>
      <c r="K14" s="20"/>
      <c r="L14" s="25"/>
      <c r="M14" s="24"/>
      <c r="N14" s="26"/>
      <c r="O14" s="26"/>
      <c r="P14" s="20"/>
      <c r="Q14" s="18"/>
    </row>
    <row r="15" spans="1:17" ht="20.100000000000001" customHeight="1">
      <c r="A15" s="19"/>
      <c r="B15" s="17"/>
      <c r="C15" s="17"/>
      <c r="D15" s="20"/>
      <c r="E15" s="20"/>
      <c r="F15" s="17"/>
      <c r="G15" s="17"/>
      <c r="H15" s="21"/>
      <c r="I15" s="21"/>
      <c r="J15" s="21"/>
      <c r="K15" s="20"/>
      <c r="L15" s="21"/>
      <c r="M15" s="21"/>
      <c r="N15" s="21"/>
      <c r="O15" s="21"/>
      <c r="P15" s="20"/>
      <c r="Q15" s="18"/>
    </row>
    <row r="16" spans="1:17" ht="20.100000000000001" customHeight="1">
      <c r="A16" s="19"/>
      <c r="B16" s="17"/>
      <c r="C16" s="17"/>
      <c r="D16" s="20"/>
      <c r="E16" s="20"/>
      <c r="F16" s="17"/>
      <c r="G16" s="17"/>
      <c r="H16" s="21"/>
      <c r="I16" s="21"/>
      <c r="J16" s="21"/>
      <c r="K16" s="20"/>
      <c r="L16" s="21"/>
      <c r="M16" s="21"/>
      <c r="N16" s="21"/>
      <c r="O16" s="21"/>
      <c r="P16" s="20"/>
      <c r="Q16" s="18"/>
    </row>
    <row r="17" spans="1:17" ht="20.100000000000001" customHeight="1">
      <c r="A17" s="19"/>
      <c r="B17" s="17"/>
      <c r="C17" s="17"/>
      <c r="D17" s="20"/>
      <c r="E17" s="20"/>
      <c r="F17" s="17"/>
      <c r="G17" s="17"/>
      <c r="H17" s="21"/>
      <c r="I17" s="21"/>
      <c r="J17" s="21"/>
      <c r="K17" s="20"/>
      <c r="L17" s="21"/>
      <c r="M17" s="21"/>
      <c r="N17" s="21"/>
      <c r="O17" s="21"/>
      <c r="P17" s="20"/>
      <c r="Q17" s="18"/>
    </row>
    <row r="18" spans="1:17" ht="20.100000000000001" customHeight="1">
      <c r="A18" s="19"/>
      <c r="B18" s="17"/>
      <c r="C18" s="17"/>
      <c r="D18" s="20"/>
      <c r="E18" s="20"/>
      <c r="F18" s="17"/>
      <c r="G18" s="17"/>
      <c r="H18" s="21"/>
      <c r="I18" s="21"/>
      <c r="J18" s="21"/>
      <c r="K18" s="20"/>
      <c r="L18" s="21"/>
      <c r="M18" s="21"/>
      <c r="N18" s="21"/>
      <c r="O18" s="21"/>
      <c r="P18" s="20"/>
      <c r="Q18" s="18"/>
    </row>
    <row r="19" spans="1:17" ht="20.100000000000001" customHeight="1">
      <c r="A19" s="19"/>
      <c r="B19" s="17"/>
      <c r="C19" s="17"/>
      <c r="D19" s="20"/>
      <c r="E19" s="20"/>
      <c r="F19" s="17"/>
      <c r="G19" s="17"/>
      <c r="H19" s="21"/>
      <c r="I19" s="21"/>
      <c r="J19" s="21"/>
      <c r="K19" s="20"/>
      <c r="L19" s="21"/>
      <c r="M19" s="21"/>
      <c r="N19" s="21"/>
      <c r="O19" s="21"/>
      <c r="P19" s="20"/>
      <c r="Q19" s="18"/>
    </row>
    <row r="20" spans="1:17" ht="20.100000000000001" customHeight="1">
      <c r="A20" s="19"/>
      <c r="B20" s="17"/>
      <c r="C20" s="17"/>
      <c r="D20" s="20"/>
      <c r="E20" s="20"/>
      <c r="F20" s="17"/>
      <c r="G20" s="17"/>
      <c r="H20" s="21"/>
      <c r="I20" s="21"/>
      <c r="J20" s="21"/>
      <c r="K20" s="20"/>
      <c r="L20" s="21"/>
      <c r="M20" s="21"/>
      <c r="N20" s="21"/>
      <c r="O20" s="21"/>
      <c r="P20" s="20"/>
      <c r="Q20" s="18"/>
    </row>
    <row r="21" spans="1:17" ht="20.100000000000001" customHeight="1">
      <c r="A21" s="19"/>
      <c r="B21" s="17"/>
      <c r="C21" s="17"/>
      <c r="D21" s="20"/>
      <c r="E21" s="20"/>
      <c r="F21" s="17"/>
      <c r="G21" s="17"/>
      <c r="H21" s="21"/>
      <c r="I21" s="21"/>
      <c r="J21" s="21"/>
      <c r="K21" s="20"/>
      <c r="L21" s="21"/>
      <c r="M21" s="21"/>
      <c r="N21" s="21"/>
      <c r="O21" s="21"/>
      <c r="P21" s="20"/>
      <c r="Q21" s="18"/>
    </row>
    <row r="22" spans="1:17" ht="20.100000000000001" customHeight="1">
      <c r="A22" s="19"/>
      <c r="B22" s="17"/>
      <c r="C22" s="17"/>
      <c r="D22" s="20"/>
      <c r="E22" s="20"/>
      <c r="F22" s="17"/>
      <c r="G22" s="17"/>
      <c r="H22" s="21"/>
      <c r="I22" s="21"/>
      <c r="J22" s="21"/>
      <c r="K22" s="20"/>
      <c r="L22" s="21"/>
      <c r="M22" s="21"/>
      <c r="N22" s="21"/>
      <c r="O22" s="21"/>
      <c r="P22" s="20"/>
      <c r="Q22" s="18"/>
    </row>
    <row r="23" spans="1:17" ht="20.100000000000001" customHeight="1">
      <c r="A23" s="19"/>
      <c r="B23" s="17"/>
      <c r="C23" s="17"/>
      <c r="D23" s="20"/>
      <c r="E23" s="20"/>
      <c r="F23" s="17"/>
      <c r="G23" s="17"/>
      <c r="H23" s="21"/>
      <c r="I23" s="21"/>
      <c r="J23" s="21"/>
      <c r="K23" s="20"/>
      <c r="L23" s="21"/>
      <c r="M23" s="21"/>
      <c r="N23" s="21"/>
      <c r="O23" s="21"/>
      <c r="P23" s="20"/>
      <c r="Q23" s="18"/>
    </row>
    <row r="24" spans="1:17" ht="20.100000000000001" customHeight="1">
      <c r="A24" s="19"/>
      <c r="B24" s="17"/>
      <c r="C24" s="17"/>
      <c r="D24" s="20"/>
      <c r="E24" s="20"/>
      <c r="F24" s="17"/>
      <c r="G24" s="17"/>
      <c r="H24" s="21"/>
      <c r="I24" s="21"/>
      <c r="J24" s="21"/>
      <c r="K24" s="20"/>
      <c r="L24" s="21"/>
      <c r="M24" s="21"/>
      <c r="N24" s="21"/>
      <c r="O24" s="21"/>
      <c r="P24" s="20"/>
      <c r="Q24" s="18"/>
    </row>
    <row r="25" spans="1:17" ht="20.100000000000001" customHeight="1">
      <c r="A25" s="19"/>
      <c r="B25" s="17"/>
      <c r="C25" s="17"/>
      <c r="D25" s="20"/>
      <c r="E25" s="20"/>
      <c r="F25" s="17"/>
      <c r="G25" s="17"/>
      <c r="H25" s="21"/>
      <c r="I25" s="21"/>
      <c r="J25" s="21"/>
      <c r="K25" s="20"/>
      <c r="L25" s="21"/>
      <c r="M25" s="21"/>
      <c r="N25" s="21"/>
      <c r="O25" s="21"/>
      <c r="P25" s="20"/>
      <c r="Q25" s="18"/>
    </row>
    <row r="26" spans="1:17" ht="20.100000000000001" customHeight="1">
      <c r="A26" s="19"/>
      <c r="B26" s="17"/>
      <c r="C26" s="17"/>
      <c r="D26" s="20"/>
      <c r="E26" s="20"/>
      <c r="F26" s="17"/>
      <c r="G26" s="17"/>
      <c r="H26" s="21"/>
      <c r="I26" s="21"/>
      <c r="J26" s="21"/>
      <c r="K26" s="20"/>
      <c r="L26" s="21"/>
      <c r="M26" s="21"/>
      <c r="N26" s="21"/>
      <c r="O26" s="21"/>
      <c r="P26" s="20"/>
      <c r="Q26" s="18"/>
    </row>
    <row r="27" spans="1:17" ht="20.100000000000001" customHeight="1">
      <c r="A27" s="19"/>
      <c r="B27" s="17"/>
      <c r="C27" s="17"/>
      <c r="D27" s="20"/>
      <c r="E27" s="20"/>
      <c r="F27" s="17"/>
      <c r="G27" s="17"/>
      <c r="H27" s="21"/>
      <c r="I27" s="21"/>
      <c r="J27" s="21"/>
      <c r="K27" s="20"/>
      <c r="L27" s="21"/>
      <c r="M27" s="21"/>
      <c r="N27" s="21"/>
      <c r="O27" s="21"/>
      <c r="P27" s="20"/>
      <c r="Q27" s="18"/>
    </row>
    <row r="28" spans="1:17" ht="20.100000000000001" customHeight="1">
      <c r="A28" s="19"/>
      <c r="B28" s="17"/>
      <c r="C28" s="17"/>
      <c r="D28" s="20"/>
      <c r="E28" s="20"/>
      <c r="F28" s="17"/>
      <c r="G28" s="17"/>
      <c r="H28" s="21"/>
      <c r="I28" s="21"/>
      <c r="J28" s="21"/>
      <c r="K28" s="20"/>
      <c r="L28" s="21"/>
      <c r="M28" s="21"/>
      <c r="N28" s="21"/>
      <c r="O28" s="21"/>
      <c r="P28" s="20"/>
      <c r="Q28" s="18"/>
    </row>
    <row r="29" spans="1:17" ht="20.100000000000001" customHeight="1">
      <c r="A29" s="19"/>
      <c r="B29" s="17"/>
      <c r="C29" s="17"/>
      <c r="D29" s="20"/>
      <c r="E29" s="20"/>
      <c r="F29" s="17"/>
      <c r="G29" s="17"/>
      <c r="H29" s="21"/>
      <c r="I29" s="21"/>
      <c r="J29" s="21"/>
      <c r="K29" s="20"/>
      <c r="L29" s="21"/>
      <c r="M29" s="21"/>
      <c r="N29" s="21"/>
      <c r="O29" s="21"/>
      <c r="P29" s="20"/>
      <c r="Q29" s="18"/>
    </row>
    <row r="30" spans="1:17" ht="20.100000000000001" customHeight="1">
      <c r="A30" s="19"/>
      <c r="B30" s="17"/>
      <c r="C30" s="17"/>
      <c r="D30" s="20"/>
      <c r="E30" s="20"/>
      <c r="F30" s="17"/>
      <c r="G30" s="17"/>
      <c r="H30" s="21"/>
      <c r="I30" s="21"/>
      <c r="J30" s="21"/>
      <c r="K30" s="20"/>
      <c r="L30" s="21"/>
      <c r="M30" s="21"/>
      <c r="N30" s="21"/>
      <c r="O30" s="21"/>
      <c r="P30" s="20"/>
      <c r="Q30" s="18"/>
    </row>
    <row r="31" spans="1:17" ht="20.100000000000001" customHeight="1">
      <c r="A31" s="19"/>
      <c r="B31" s="17"/>
      <c r="C31" s="17"/>
      <c r="D31" s="20"/>
      <c r="E31" s="20"/>
      <c r="F31" s="17"/>
      <c r="G31" s="17"/>
      <c r="H31" s="21"/>
      <c r="I31" s="21"/>
      <c r="J31" s="21"/>
      <c r="K31" s="20"/>
      <c r="L31" s="21"/>
      <c r="M31" s="21"/>
      <c r="N31" s="21"/>
      <c r="O31" s="21"/>
      <c r="P31" s="20"/>
      <c r="Q31" s="18"/>
    </row>
    <row r="32" spans="1:17" ht="20.100000000000001" customHeight="1">
      <c r="A32" s="19"/>
      <c r="B32" s="17"/>
      <c r="C32" s="17"/>
      <c r="D32" s="20"/>
      <c r="E32" s="20"/>
      <c r="F32" s="17"/>
      <c r="G32" s="17"/>
      <c r="H32" s="21"/>
      <c r="I32" s="21"/>
      <c r="J32" s="21"/>
      <c r="K32" s="20"/>
      <c r="L32" s="21"/>
      <c r="M32" s="21"/>
      <c r="N32" s="21"/>
      <c r="O32" s="21"/>
      <c r="P32" s="20"/>
      <c r="Q32" s="18"/>
    </row>
    <row r="33" spans="1:17" ht="20.100000000000001" customHeight="1">
      <c r="A33" s="19"/>
      <c r="B33" s="17"/>
      <c r="C33" s="17"/>
      <c r="D33" s="20"/>
      <c r="E33" s="20"/>
      <c r="F33" s="17"/>
      <c r="G33" s="17"/>
      <c r="H33" s="21"/>
      <c r="I33" s="21"/>
      <c r="J33" s="21"/>
      <c r="K33" s="20"/>
      <c r="L33" s="21"/>
      <c r="M33" s="21"/>
      <c r="N33" s="21"/>
      <c r="O33" s="21"/>
      <c r="P33" s="20"/>
      <c r="Q33" s="18"/>
    </row>
    <row r="34" spans="1:17" ht="20.100000000000001" customHeight="1">
      <c r="A34" s="19"/>
      <c r="B34" s="17"/>
      <c r="C34" s="17"/>
      <c r="D34" s="20"/>
      <c r="E34" s="20"/>
      <c r="F34" s="17"/>
      <c r="G34" s="17"/>
      <c r="H34" s="21"/>
      <c r="I34" s="21"/>
      <c r="J34" s="21"/>
      <c r="K34" s="20"/>
      <c r="L34" s="21"/>
      <c r="M34" s="21"/>
      <c r="N34" s="21"/>
      <c r="O34" s="21"/>
      <c r="P34" s="20"/>
      <c r="Q34" s="18"/>
    </row>
    <row r="35" spans="1:17" ht="20.100000000000001" customHeight="1">
      <c r="A35" s="19"/>
      <c r="B35" s="17"/>
      <c r="C35" s="17"/>
      <c r="D35" s="20"/>
      <c r="E35" s="20"/>
      <c r="F35" s="17"/>
      <c r="G35" s="17"/>
      <c r="H35" s="21"/>
      <c r="I35" s="21"/>
      <c r="J35" s="21"/>
      <c r="K35" s="20"/>
      <c r="L35" s="21"/>
      <c r="M35" s="21"/>
      <c r="N35" s="21"/>
      <c r="O35" s="21"/>
      <c r="P35" s="20"/>
      <c r="Q35" s="18"/>
    </row>
    <row r="36" spans="1:17" ht="20.100000000000001" customHeight="1">
      <c r="A36" s="19"/>
      <c r="B36" s="17"/>
      <c r="C36" s="17"/>
      <c r="D36" s="20"/>
      <c r="E36" s="20"/>
      <c r="F36" s="17"/>
      <c r="G36" s="17"/>
      <c r="H36" s="21"/>
      <c r="I36" s="21"/>
      <c r="J36" s="21"/>
      <c r="K36" s="20"/>
      <c r="L36" s="21"/>
      <c r="M36" s="21"/>
      <c r="N36" s="21"/>
      <c r="O36" s="21"/>
      <c r="P36" s="20"/>
      <c r="Q36" s="18"/>
    </row>
    <row r="37" spans="1:17" ht="20.100000000000001" customHeight="1">
      <c r="A37" s="19"/>
      <c r="B37" s="17"/>
      <c r="C37" s="17"/>
      <c r="D37" s="20"/>
      <c r="E37" s="20"/>
      <c r="F37" s="17"/>
      <c r="G37" s="17"/>
      <c r="H37" s="21"/>
      <c r="I37" s="21"/>
      <c r="J37" s="21"/>
      <c r="K37" s="20"/>
      <c r="L37" s="21"/>
      <c r="M37" s="21"/>
      <c r="N37" s="21"/>
      <c r="O37" s="21"/>
      <c r="P37" s="20"/>
      <c r="Q37" s="18"/>
    </row>
    <row r="38" spans="1:17" ht="20.100000000000001" customHeight="1">
      <c r="A38" s="19"/>
      <c r="B38" s="17"/>
      <c r="C38" s="17"/>
      <c r="D38" s="20"/>
      <c r="E38" s="20"/>
      <c r="F38" s="17"/>
      <c r="G38" s="17"/>
      <c r="H38" s="21"/>
      <c r="I38" s="21"/>
      <c r="J38" s="21"/>
      <c r="K38" s="20"/>
      <c r="L38" s="21"/>
      <c r="M38" s="21"/>
      <c r="N38" s="21"/>
      <c r="O38" s="21"/>
      <c r="P38" s="20"/>
      <c r="Q38" s="18"/>
    </row>
    <row r="39" spans="1:17" ht="20.100000000000001" customHeight="1">
      <c r="A39" s="19"/>
      <c r="B39" s="17"/>
      <c r="C39" s="17"/>
      <c r="D39" s="20"/>
      <c r="E39" s="20"/>
      <c r="F39" s="17"/>
      <c r="G39" s="17"/>
      <c r="H39" s="21"/>
      <c r="I39" s="21"/>
      <c r="J39" s="21"/>
      <c r="K39" s="20"/>
      <c r="L39" s="21"/>
      <c r="M39" s="21"/>
      <c r="N39" s="21"/>
      <c r="O39" s="21"/>
      <c r="P39" s="20"/>
      <c r="Q39" s="18"/>
    </row>
    <row r="40" spans="1:17" ht="20.100000000000001" customHeight="1">
      <c r="A40" s="19"/>
      <c r="B40" s="17"/>
      <c r="C40" s="17"/>
      <c r="D40" s="20"/>
      <c r="E40" s="20"/>
      <c r="F40" s="17"/>
      <c r="G40" s="17"/>
      <c r="H40" s="21"/>
      <c r="I40" s="21"/>
      <c r="J40" s="21"/>
      <c r="K40" s="20"/>
      <c r="L40" s="21"/>
      <c r="M40" s="21"/>
      <c r="N40" s="21"/>
      <c r="O40" s="21"/>
      <c r="P40" s="20"/>
      <c r="Q40" s="18"/>
    </row>
    <row r="41" spans="1:17" ht="20.100000000000001" customHeight="1">
      <c r="A41" s="19"/>
      <c r="B41" s="17"/>
      <c r="C41" s="17"/>
      <c r="D41" s="20"/>
      <c r="E41" s="20"/>
      <c r="F41" s="17"/>
      <c r="G41" s="17"/>
      <c r="H41" s="21"/>
      <c r="I41" s="21"/>
      <c r="J41" s="21"/>
      <c r="K41" s="20"/>
      <c r="L41" s="21"/>
      <c r="M41" s="21"/>
      <c r="N41" s="21"/>
      <c r="O41" s="21"/>
      <c r="P41" s="20"/>
      <c r="Q41" s="18"/>
    </row>
    <row r="42" spans="1:17" ht="20.100000000000001" customHeight="1">
      <c r="A42" s="19"/>
      <c r="B42" s="17"/>
      <c r="C42" s="17"/>
      <c r="D42" s="20"/>
      <c r="E42" s="20"/>
      <c r="F42" s="17"/>
      <c r="G42" s="17"/>
      <c r="H42" s="21"/>
      <c r="I42" s="21"/>
      <c r="J42" s="21"/>
      <c r="K42" s="20"/>
      <c r="L42" s="21"/>
      <c r="M42" s="21"/>
      <c r="N42" s="21"/>
      <c r="O42" s="21"/>
      <c r="P42" s="20"/>
      <c r="Q42" s="18"/>
    </row>
    <row r="43" spans="1:17" ht="20.100000000000001" customHeight="1">
      <c r="A43" s="19"/>
      <c r="B43" s="17"/>
      <c r="C43" s="17"/>
      <c r="D43" s="20"/>
      <c r="E43" s="20"/>
      <c r="F43" s="17"/>
      <c r="G43" s="17"/>
      <c r="H43" s="21"/>
      <c r="I43" s="21"/>
      <c r="J43" s="21"/>
      <c r="K43" s="20"/>
      <c r="L43" s="21"/>
      <c r="M43" s="21"/>
      <c r="N43" s="21"/>
      <c r="O43" s="21"/>
      <c r="P43" s="20"/>
      <c r="Q43" s="18"/>
    </row>
    <row r="44" spans="1:17" ht="20.100000000000001" customHeight="1">
      <c r="A44" s="19"/>
      <c r="B44" s="17"/>
      <c r="C44" s="17"/>
      <c r="D44" s="20"/>
      <c r="E44" s="20"/>
      <c r="F44" s="17"/>
      <c r="G44" s="17"/>
      <c r="H44" s="21"/>
      <c r="I44" s="21"/>
      <c r="J44" s="21"/>
      <c r="K44" s="20"/>
      <c r="L44" s="21"/>
      <c r="M44" s="21"/>
      <c r="N44" s="21"/>
      <c r="O44" s="21"/>
      <c r="P44" s="20"/>
      <c r="Q44" s="18"/>
    </row>
    <row r="45" spans="1:17" ht="20.100000000000001" customHeight="1">
      <c r="A45" s="19"/>
      <c r="B45" s="17"/>
      <c r="C45" s="17"/>
      <c r="D45" s="20"/>
      <c r="E45" s="20"/>
      <c r="F45" s="17"/>
      <c r="G45" s="17"/>
      <c r="H45" s="21"/>
      <c r="I45" s="21"/>
      <c r="J45" s="21"/>
      <c r="K45" s="20"/>
      <c r="L45" s="21"/>
      <c r="M45" s="21"/>
      <c r="N45" s="21"/>
      <c r="O45" s="21"/>
      <c r="P45" s="20"/>
      <c r="Q45" s="18"/>
    </row>
    <row r="46" spans="1:17" ht="20.100000000000001" customHeight="1">
      <c r="A46" s="19"/>
      <c r="B46" s="17"/>
      <c r="C46" s="17"/>
      <c r="D46" s="20"/>
      <c r="E46" s="20"/>
      <c r="F46" s="17"/>
      <c r="G46" s="17"/>
      <c r="H46" s="21"/>
      <c r="I46" s="21"/>
      <c r="J46" s="21"/>
      <c r="K46" s="20"/>
      <c r="L46" s="21"/>
      <c r="M46" s="21"/>
      <c r="N46" s="21"/>
      <c r="O46" s="21"/>
      <c r="P46" s="20"/>
      <c r="Q46" s="18"/>
    </row>
    <row r="47" spans="1:17" ht="20.100000000000001" customHeight="1">
      <c r="A47" s="19"/>
      <c r="B47" s="17"/>
      <c r="C47" s="17"/>
      <c r="D47" s="20"/>
      <c r="E47" s="20"/>
      <c r="F47" s="17"/>
      <c r="G47" s="17"/>
      <c r="H47" s="21"/>
      <c r="I47" s="21"/>
      <c r="J47" s="21"/>
      <c r="K47" s="20"/>
      <c r="L47" s="21"/>
      <c r="M47" s="21"/>
      <c r="N47" s="21"/>
      <c r="O47" s="21"/>
      <c r="P47" s="20"/>
      <c r="Q47" s="18"/>
    </row>
    <row r="48" spans="1:17" ht="20.100000000000001" customHeight="1">
      <c r="A48" s="19"/>
      <c r="B48" s="17"/>
      <c r="C48" s="17"/>
      <c r="D48" s="20"/>
      <c r="E48" s="20"/>
      <c r="F48" s="17"/>
      <c r="G48" s="17"/>
      <c r="H48" s="21"/>
      <c r="I48" s="21"/>
      <c r="J48" s="21"/>
      <c r="K48" s="20"/>
      <c r="L48" s="21"/>
      <c r="M48" s="21"/>
      <c r="N48" s="21"/>
      <c r="O48" s="21"/>
      <c r="P48" s="20"/>
      <c r="Q48" s="18"/>
    </row>
    <row r="49" spans="1:17" ht="20.100000000000001" customHeight="1">
      <c r="A49" s="19"/>
      <c r="B49" s="17"/>
      <c r="C49" s="17"/>
      <c r="D49" s="20"/>
      <c r="E49" s="20"/>
      <c r="F49" s="17"/>
      <c r="G49" s="17"/>
      <c r="H49" s="21"/>
      <c r="I49" s="21"/>
      <c r="J49" s="21"/>
      <c r="K49" s="20"/>
      <c r="L49" s="21"/>
      <c r="M49" s="21"/>
      <c r="N49" s="21"/>
      <c r="O49" s="21"/>
      <c r="P49" s="20"/>
      <c r="Q49" s="18"/>
    </row>
    <row r="50" spans="1:17" ht="20.100000000000001" customHeight="1">
      <c r="A50" s="19"/>
      <c r="B50" s="17"/>
      <c r="C50" s="17"/>
      <c r="D50" s="20"/>
      <c r="E50" s="20"/>
      <c r="F50" s="17"/>
      <c r="G50" s="17"/>
      <c r="H50" s="21"/>
      <c r="I50" s="21"/>
      <c r="J50" s="21"/>
      <c r="K50" s="20"/>
      <c r="L50" s="21"/>
      <c r="M50" s="21"/>
      <c r="N50" s="21"/>
      <c r="O50" s="21"/>
      <c r="P50" s="20"/>
      <c r="Q50" s="18"/>
    </row>
    <row r="51" spans="1:17" ht="20.100000000000001" customHeight="1">
      <c r="A51" s="19"/>
      <c r="B51" s="17"/>
      <c r="C51" s="17"/>
      <c r="D51" s="20"/>
      <c r="E51" s="20"/>
      <c r="F51" s="17"/>
      <c r="G51" s="17"/>
      <c r="H51" s="21"/>
      <c r="I51" s="21"/>
      <c r="J51" s="21"/>
      <c r="K51" s="20"/>
      <c r="L51" s="21"/>
      <c r="M51" s="21"/>
      <c r="N51" s="21"/>
      <c r="O51" s="21"/>
      <c r="P51" s="20"/>
      <c r="Q51" s="18"/>
    </row>
    <row r="52" spans="1:17" ht="20.100000000000001" customHeight="1">
      <c r="A52" s="19"/>
      <c r="B52" s="17"/>
      <c r="C52" s="17"/>
      <c r="D52" s="20"/>
      <c r="E52" s="20"/>
      <c r="F52" s="17"/>
      <c r="G52" s="17"/>
      <c r="H52" s="21"/>
      <c r="I52" s="21"/>
      <c r="J52" s="21"/>
      <c r="K52" s="20"/>
      <c r="L52" s="21"/>
      <c r="M52" s="21"/>
      <c r="N52" s="21"/>
      <c r="O52" s="21"/>
      <c r="P52" s="20"/>
      <c r="Q52" s="18"/>
    </row>
    <row r="53" spans="1:17" ht="20.100000000000001" customHeight="1">
      <c r="A53" s="19"/>
      <c r="B53" s="17"/>
      <c r="C53" s="17"/>
      <c r="D53" s="20"/>
      <c r="E53" s="20"/>
      <c r="F53" s="17"/>
      <c r="G53" s="17"/>
      <c r="H53" s="21"/>
      <c r="I53" s="21"/>
      <c r="J53" s="21"/>
      <c r="K53" s="20"/>
      <c r="L53" s="21"/>
      <c r="M53" s="21"/>
      <c r="N53" s="21"/>
      <c r="O53" s="21"/>
      <c r="P53" s="20"/>
      <c r="Q53" s="18"/>
    </row>
    <row r="54" spans="1:17" ht="20.100000000000001" customHeight="1">
      <c r="A54" s="19"/>
      <c r="B54" s="17"/>
      <c r="C54" s="17"/>
      <c r="D54" s="20"/>
      <c r="E54" s="20"/>
      <c r="F54" s="17"/>
      <c r="G54" s="17"/>
      <c r="H54" s="21"/>
      <c r="I54" s="21"/>
      <c r="J54" s="21"/>
      <c r="K54" s="20"/>
      <c r="L54" s="21"/>
      <c r="M54" s="21"/>
      <c r="N54" s="21"/>
      <c r="O54" s="21"/>
      <c r="P54" s="20"/>
      <c r="Q54" s="18"/>
    </row>
    <row r="55" spans="1:17" ht="20.100000000000001" customHeight="1">
      <c r="A55" s="19"/>
      <c r="B55" s="17"/>
      <c r="C55" s="17"/>
      <c r="D55" s="20"/>
      <c r="E55" s="20"/>
      <c r="F55" s="17"/>
      <c r="G55" s="17"/>
      <c r="H55" s="21"/>
      <c r="I55" s="21"/>
      <c r="J55" s="21"/>
      <c r="K55" s="20"/>
      <c r="L55" s="21"/>
      <c r="M55" s="21"/>
      <c r="N55" s="21"/>
      <c r="O55" s="21"/>
      <c r="P55" s="20"/>
      <c r="Q55" s="18"/>
    </row>
    <row r="56" spans="1:17" ht="20.100000000000001" customHeight="1">
      <c r="A56" s="19"/>
      <c r="B56" s="17"/>
      <c r="C56" s="17"/>
      <c r="D56" s="20"/>
      <c r="E56" s="20"/>
      <c r="F56" s="17"/>
      <c r="G56" s="17"/>
      <c r="H56" s="21"/>
      <c r="I56" s="21"/>
      <c r="J56" s="21"/>
      <c r="K56" s="20"/>
      <c r="L56" s="21"/>
      <c r="M56" s="21"/>
      <c r="N56" s="21"/>
      <c r="O56" s="21"/>
      <c r="P56" s="20"/>
      <c r="Q56" s="18"/>
    </row>
    <row r="57" spans="1:17" ht="20.100000000000001" customHeight="1">
      <c r="A57" s="19"/>
      <c r="B57" s="17"/>
      <c r="C57" s="17"/>
      <c r="D57" s="20"/>
      <c r="E57" s="20"/>
      <c r="F57" s="17"/>
      <c r="G57" s="17"/>
      <c r="H57" s="21"/>
      <c r="I57" s="21"/>
      <c r="J57" s="21"/>
      <c r="K57" s="20"/>
      <c r="L57" s="21"/>
      <c r="M57" s="21"/>
      <c r="N57" s="21"/>
      <c r="O57" s="21"/>
      <c r="P57" s="20"/>
      <c r="Q57" s="18"/>
    </row>
    <row r="58" spans="1:17" ht="20.100000000000001" customHeight="1">
      <c r="A58" s="19"/>
      <c r="B58" s="17"/>
      <c r="C58" s="17"/>
      <c r="D58" s="20"/>
      <c r="E58" s="20"/>
      <c r="F58" s="17"/>
      <c r="G58" s="17"/>
      <c r="H58" s="21"/>
      <c r="I58" s="21"/>
      <c r="J58" s="21"/>
      <c r="K58" s="20"/>
      <c r="L58" s="21"/>
      <c r="M58" s="21"/>
      <c r="P58" s="20"/>
      <c r="Q58" s="18"/>
    </row>
    <row r="59" spans="1:17" ht="20.100000000000001" customHeight="1">
      <c r="A59" s="6"/>
      <c r="B59" s="2"/>
      <c r="C59" s="2"/>
      <c r="D59" s="1"/>
      <c r="E59" s="1"/>
      <c r="F59" s="2"/>
      <c r="G59" s="2"/>
      <c r="H59" s="22"/>
      <c r="I59" s="22"/>
      <c r="J59" s="22"/>
      <c r="K59" s="1"/>
      <c r="L59" s="22"/>
      <c r="M59" s="22"/>
      <c r="N59" s="2" t="s">
        <v>8</v>
      </c>
      <c r="O59" s="2"/>
      <c r="P59" s="1"/>
      <c r="Q59" s="38">
        <f>IF(Q60=0,0,SUM(Q5:Q57))</f>
        <v>0</v>
      </c>
    </row>
    <row r="60" spans="1:17" ht="20.100000000000001" customHeight="1">
      <c r="A60" s="6"/>
      <c r="B60" s="2"/>
      <c r="C60" s="2"/>
      <c r="D60" s="1"/>
      <c r="E60" s="1"/>
      <c r="F60" s="2"/>
      <c r="G60" s="2"/>
      <c r="H60" s="22"/>
      <c r="I60" s="22"/>
      <c r="J60" s="22"/>
      <c r="K60" s="1"/>
      <c r="L60" s="22"/>
      <c r="M60" s="22"/>
      <c r="N60" s="2" t="s">
        <v>8</v>
      </c>
      <c r="O60" s="2"/>
      <c r="P60" s="1"/>
      <c r="Q60" s="38">
        <v>0</v>
      </c>
    </row>
    <row r="61" spans="1:17" ht="20.100000000000001" customHeight="1">
      <c r="A61" s="6"/>
      <c r="B61" s="2"/>
      <c r="C61" s="2"/>
      <c r="D61" s="1"/>
      <c r="E61" s="1"/>
      <c r="F61" s="2"/>
      <c r="G61" s="2"/>
      <c r="H61" s="22"/>
      <c r="I61" s="22"/>
      <c r="J61" s="22"/>
      <c r="K61" s="1"/>
      <c r="L61" s="22"/>
      <c r="M61" s="22"/>
      <c r="N61" s="2" t="s">
        <v>58</v>
      </c>
      <c r="O61" s="2"/>
      <c r="P61" s="1"/>
      <c r="Q61" s="39">
        <f>IF(Q60=0,SUM(Q5:Q57),Q59-Q60)</f>
        <v>545.41000000000008</v>
      </c>
    </row>
    <row r="62" spans="1:17" ht="20.100000000000001" customHeight="1">
      <c r="A62" s="6"/>
      <c r="B62" s="2"/>
      <c r="C62" s="2"/>
      <c r="D62" s="1"/>
      <c r="E62" s="1"/>
      <c r="F62" s="2"/>
      <c r="G62" s="2"/>
      <c r="H62" s="22"/>
      <c r="I62" s="22"/>
      <c r="J62" s="22"/>
      <c r="K62" s="1"/>
      <c r="L62" s="22"/>
      <c r="M62" s="22"/>
      <c r="N62" s="2"/>
      <c r="O62" s="2"/>
      <c r="P62" s="1"/>
      <c r="Q62" s="7"/>
    </row>
    <row r="63" spans="1:17">
      <c r="A63" s="29" t="s">
        <v>7</v>
      </c>
      <c r="B63" s="31" t="s">
        <v>60</v>
      </c>
      <c r="C63" s="33"/>
      <c r="D63" s="33"/>
      <c r="E63" s="40"/>
      <c r="F63" s="40"/>
      <c r="G63" s="41"/>
      <c r="H63" s="33" t="s">
        <v>71</v>
      </c>
      <c r="I63" s="33"/>
      <c r="J63" s="33"/>
      <c r="K63" s="41"/>
      <c r="L63" s="42" t="s">
        <v>121</v>
      </c>
      <c r="M63" s="33"/>
      <c r="N63" s="31" t="s">
        <v>59</v>
      </c>
      <c r="O63" s="33"/>
      <c r="P63" s="33"/>
      <c r="Q63" s="44" t="s">
        <v>1</v>
      </c>
    </row>
    <row r="64" spans="1:17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2"/>
      <c r="Q64" s="46"/>
    </row>
    <row r="65" spans="1:17">
      <c r="A65" s="30" t="s">
        <v>265</v>
      </c>
      <c r="B65" s="111" t="s">
        <v>122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3"/>
      <c r="N65" s="6"/>
      <c r="O65" s="2"/>
      <c r="P65" s="2"/>
      <c r="Q65" s="46"/>
    </row>
    <row r="66" spans="1:17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9">
        <f>+Q61</f>
        <v>545.41000000000008</v>
      </c>
      <c r="O66" s="120"/>
      <c r="P66" s="120"/>
      <c r="Q66" s="121"/>
    </row>
    <row r="67" spans="1:17">
      <c r="A67" s="76" t="s">
        <v>121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3"/>
      <c r="O67" s="34"/>
      <c r="P67" s="34"/>
      <c r="Q67" s="47"/>
    </row>
    <row r="68" spans="1:17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8"/>
      <c r="Q68" s="9"/>
    </row>
    <row r="69" spans="1:17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04"/>
      <c r="Q69" s="122"/>
    </row>
    <row r="70" spans="1:17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49"/>
      <c r="Q70" s="50"/>
    </row>
    <row r="71" spans="1:17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49"/>
      <c r="Q71" s="50"/>
    </row>
    <row r="72" spans="1:17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4"/>
      <c r="Q72" s="105"/>
    </row>
    <row r="73" spans="1:17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4"/>
      <c r="Q73" s="105"/>
    </row>
    <row r="74" spans="1:17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23"/>
      <c r="Q74" s="12"/>
    </row>
    <row r="75" spans="1:17">
      <c r="A75" s="13"/>
      <c r="B75" s="8"/>
      <c r="C75" s="8"/>
      <c r="D75" s="13"/>
      <c r="E75" s="8"/>
      <c r="F75" s="106" t="s">
        <v>69</v>
      </c>
      <c r="G75" s="106"/>
      <c r="H75" s="107"/>
      <c r="I75" s="107"/>
      <c r="J75" s="107"/>
      <c r="K75" s="107"/>
      <c r="L75" s="107"/>
      <c r="M75" s="107"/>
      <c r="N75" s="55" t="s">
        <v>73</v>
      </c>
      <c r="O75" s="56"/>
      <c r="P75" s="56"/>
      <c r="Q75" s="44" t="s">
        <v>74</v>
      </c>
    </row>
    <row r="76" spans="1:17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1"/>
      <c r="Q76" s="58" t="s">
        <v>8</v>
      </c>
    </row>
    <row r="77" spans="1:17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1"/>
      <c r="Q77" s="58" t="s">
        <v>8</v>
      </c>
    </row>
    <row r="78" spans="1:17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1"/>
      <c r="Q78" s="58" t="s">
        <v>8</v>
      </c>
    </row>
    <row r="79" spans="1:17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1"/>
      <c r="Q79" s="62" t="s">
        <v>8</v>
      </c>
    </row>
    <row r="80" spans="1:17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  <c r="Q80" s="1"/>
    </row>
  </sheetData>
  <mergeCells count="10">
    <mergeCell ref="A70:M70"/>
    <mergeCell ref="N72:Q72"/>
    <mergeCell ref="N73:Q73"/>
    <mergeCell ref="F75:M75"/>
    <mergeCell ref="A2:Q2"/>
    <mergeCell ref="A3:Q3"/>
    <mergeCell ref="B65:M67"/>
    <mergeCell ref="N66:Q66"/>
    <mergeCell ref="A69:M69"/>
    <mergeCell ref="N69:Q69"/>
  </mergeCells>
  <conditionalFormatting sqref="A67">
    <cfRule type="expression" dxfId="83" priority="1" stopIfTrue="1">
      <formula>$A67="EDIF"</formula>
    </cfRule>
    <cfRule type="expression" dxfId="8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 codeName="Plan34"/>
  <dimension ref="A1:P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139</v>
      </c>
    </row>
    <row r="5" spans="1:16" ht="20.100000000000001" customHeight="1">
      <c r="A5" s="57" t="s">
        <v>57</v>
      </c>
      <c r="B5" s="74" t="s">
        <v>26</v>
      </c>
      <c r="C5" s="20"/>
      <c r="D5" s="93" t="s">
        <v>25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64"/>
      <c r="B6" s="28"/>
      <c r="C6" s="28"/>
      <c r="D6" s="17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75" t="s">
        <v>9</v>
      </c>
      <c r="B7" s="2" t="s">
        <v>16</v>
      </c>
      <c r="C7" s="1"/>
      <c r="D7" s="82">
        <f>'Item 03.01.00'!Q61</f>
        <v>545.41000000000008</v>
      </c>
      <c r="E7" s="1"/>
      <c r="F7" s="71"/>
      <c r="G7" s="1"/>
      <c r="H7" s="1"/>
      <c r="I7" s="71"/>
      <c r="J7" s="1"/>
      <c r="K7" s="72"/>
      <c r="L7" s="1"/>
      <c r="M7" s="1"/>
      <c r="N7" s="72"/>
      <c r="O7" s="1" t="str">
        <f>IF($P7=0,"","=")</f>
        <v>=</v>
      </c>
      <c r="P7" s="73">
        <f>D7</f>
        <v>545.41000000000008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545.41000000000008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126</v>
      </c>
      <c r="L63" s="33"/>
      <c r="M63" s="33"/>
      <c r="N63" s="31" t="s">
        <v>59</v>
      </c>
      <c r="O63" s="33"/>
      <c r="P63" s="44" t="s">
        <v>1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266</v>
      </c>
      <c r="B65" s="111" t="s">
        <v>127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545.41000000000008</v>
      </c>
      <c r="O66" s="120"/>
      <c r="P66" s="121"/>
    </row>
    <row r="67" spans="1:16">
      <c r="A67" s="76" t="s">
        <v>126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81" priority="1" stopIfTrue="1">
      <formula>$A67="EDIF"</formula>
    </cfRule>
    <cfRule type="expression" dxfId="8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 codeName="Plan35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140</v>
      </c>
    </row>
    <row r="5" spans="1:12" ht="20.100000000000001" customHeight="1">
      <c r="A5" s="57" t="s">
        <v>57</v>
      </c>
      <c r="B5" s="74" t="s">
        <v>26</v>
      </c>
      <c r="C5" s="20"/>
      <c r="D5" s="93" t="s">
        <v>25</v>
      </c>
      <c r="E5" s="20"/>
      <c r="F5" s="1" t="s">
        <v>8</v>
      </c>
      <c r="G5" s="20"/>
      <c r="H5" s="1" t="s">
        <v>8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8"/>
      <c r="D6" s="17"/>
      <c r="E6" s="28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/>
      <c r="D7" s="82">
        <f>'Item 03.01.00'!Q61</f>
        <v>545.41000000000008</v>
      </c>
      <c r="E7" s="1"/>
      <c r="F7" s="81"/>
      <c r="G7" s="1"/>
      <c r="H7" s="82"/>
      <c r="I7" s="1"/>
      <c r="J7" s="81"/>
      <c r="K7" s="1" t="str">
        <f>IF($L7=0,"","=")</f>
        <v>=</v>
      </c>
      <c r="L7" s="38">
        <f>D7</f>
        <v>545.41000000000008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545.41000000000008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129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267</v>
      </c>
      <c r="B65" s="111" t="s">
        <v>130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545.41000000000008</v>
      </c>
      <c r="K66" s="120"/>
      <c r="L66" s="121"/>
    </row>
    <row r="67" spans="1:12">
      <c r="A67" s="76" t="s">
        <v>129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9" priority="1" stopIfTrue="1">
      <formula>$A67="EDIF"</formula>
    </cfRule>
    <cfRule type="expression" dxfId="7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>
  <sheetPr codeName="Plan36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141</v>
      </c>
    </row>
    <row r="5" spans="1:12" ht="20.100000000000001" customHeight="1">
      <c r="A5" s="57" t="s">
        <v>57</v>
      </c>
      <c r="B5" s="74" t="s">
        <v>26</v>
      </c>
      <c r="C5" s="20"/>
      <c r="D5" s="93" t="s">
        <v>25</v>
      </c>
      <c r="E5" s="20"/>
      <c r="F5" s="1" t="s">
        <v>8</v>
      </c>
      <c r="G5" s="20"/>
      <c r="H5" s="1" t="s">
        <v>8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8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/>
      <c r="D7" s="82">
        <f>'Item 03.01.00'!Q61</f>
        <v>545.41000000000008</v>
      </c>
      <c r="E7" s="1" t="str">
        <f>IF($F7=0,"","x")</f>
        <v/>
      </c>
      <c r="F7" s="81"/>
      <c r="G7" s="1"/>
      <c r="H7" s="82"/>
      <c r="I7" s="1"/>
      <c r="J7" s="81"/>
      <c r="K7" s="1" t="str">
        <f>IF($L7=0,"","=")</f>
        <v>=</v>
      </c>
      <c r="L7" s="38">
        <f>D7</f>
        <v>545.41000000000008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545.41000000000008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132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268</v>
      </c>
      <c r="B65" s="111" t="s">
        <v>133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545.41000000000008</v>
      </c>
      <c r="K66" s="120"/>
      <c r="L66" s="121"/>
    </row>
    <row r="67" spans="1:12">
      <c r="A67" s="76" t="s">
        <v>132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7" priority="1" stopIfTrue="1">
      <formula>$A67="EDIF"</formula>
    </cfRule>
    <cfRule type="expression" dxfId="7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 codeName="Plan37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142</v>
      </c>
    </row>
    <row r="5" spans="1:12" ht="20.100000000000001" customHeight="1">
      <c r="A5" s="57" t="s">
        <v>57</v>
      </c>
      <c r="B5" s="74" t="s">
        <v>26</v>
      </c>
      <c r="C5" s="20"/>
      <c r="D5" s="94" t="s">
        <v>34</v>
      </c>
      <c r="E5" s="20"/>
      <c r="F5" s="1" t="s">
        <v>35</v>
      </c>
      <c r="G5" s="20"/>
      <c r="H5" s="1" t="s">
        <v>33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81"/>
      <c r="G7" s="1"/>
      <c r="H7" s="82"/>
      <c r="I7" s="1"/>
      <c r="J7" s="81"/>
      <c r="K7" s="1" t="str">
        <f>IF($L7=0,"","=")</f>
        <v/>
      </c>
      <c r="L7" s="38"/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85">
        <v>0.6</v>
      </c>
      <c r="B9" s="74" t="s">
        <v>27</v>
      </c>
      <c r="C9" s="20"/>
      <c r="D9" s="17">
        <v>61</v>
      </c>
      <c r="E9" s="20" t="s">
        <v>4</v>
      </c>
      <c r="F9" s="26">
        <v>2.4300000000000002</v>
      </c>
      <c r="G9" s="20" t="s">
        <v>4</v>
      </c>
      <c r="H9" s="26">
        <v>2</v>
      </c>
      <c r="I9" s="20" t="s">
        <v>21</v>
      </c>
      <c r="J9" s="21"/>
      <c r="K9" s="20"/>
      <c r="L9" s="18">
        <f>ROUND(D9*F9*H9,2)</f>
        <v>296.45999999999998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296.45999999999998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143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269</v>
      </c>
      <c r="B65" s="111" t="s">
        <v>144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296.45999999999998</v>
      </c>
      <c r="K66" s="120"/>
      <c r="L66" s="121"/>
    </row>
    <row r="67" spans="1:12">
      <c r="A67" s="76" t="s">
        <v>143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5" priority="1" stopIfTrue="1">
      <formula>$A67="EDIF"</formula>
    </cfRule>
    <cfRule type="expression" dxfId="7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 codeName="Plan38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145</v>
      </c>
    </row>
    <row r="5" spans="1:12" ht="20.100000000000001" customHeight="1">
      <c r="A5" s="57" t="s">
        <v>57</v>
      </c>
      <c r="B5" s="74" t="s">
        <v>26</v>
      </c>
      <c r="C5" s="20"/>
      <c r="D5" s="1" t="s">
        <v>34</v>
      </c>
      <c r="E5" s="20"/>
      <c r="F5" s="1" t="s">
        <v>36</v>
      </c>
      <c r="G5" s="20"/>
      <c r="H5" s="1" t="s">
        <v>37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81"/>
      <c r="G7" s="1"/>
      <c r="H7" s="82"/>
      <c r="I7" s="1"/>
      <c r="J7" s="81"/>
      <c r="K7" s="1"/>
      <c r="L7" s="38"/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91">
        <v>0.6</v>
      </c>
      <c r="B9" s="90" t="s">
        <v>27</v>
      </c>
      <c r="C9" s="88"/>
      <c r="D9" s="87">
        <v>61</v>
      </c>
      <c r="E9" s="88" t="s">
        <v>4</v>
      </c>
      <c r="F9" s="89">
        <v>0.75</v>
      </c>
      <c r="G9" s="88" t="s">
        <v>4</v>
      </c>
      <c r="H9" s="89">
        <v>0.22</v>
      </c>
      <c r="I9" s="88" t="s">
        <v>21</v>
      </c>
      <c r="J9" s="92"/>
      <c r="K9" s="88"/>
      <c r="L9" s="95">
        <f>ROUND(D9*F9*H9,2)</f>
        <v>10.07</v>
      </c>
    </row>
    <row r="10" spans="1:12" ht="20.100000000000001" customHeight="1">
      <c r="A10" s="91">
        <v>0.5</v>
      </c>
      <c r="B10" s="90" t="s">
        <v>29</v>
      </c>
      <c r="C10" s="88"/>
      <c r="D10" s="87">
        <v>85</v>
      </c>
      <c r="E10" s="88" t="s">
        <v>4</v>
      </c>
      <c r="F10" s="89">
        <v>0.65</v>
      </c>
      <c r="G10" s="88" t="s">
        <v>4</v>
      </c>
      <c r="H10" s="89">
        <v>0.22</v>
      </c>
      <c r="I10" s="88" t="s">
        <v>21</v>
      </c>
      <c r="J10" s="92"/>
      <c r="K10" s="88"/>
      <c r="L10" s="95">
        <f>ROUND(D10*F10*H10,2)</f>
        <v>12.16</v>
      </c>
    </row>
    <row r="11" spans="1:12" ht="20.100000000000001" customHeight="1">
      <c r="A11" s="19"/>
      <c r="B11" s="90"/>
      <c r="C11" s="88"/>
      <c r="D11" s="87"/>
      <c r="E11" s="88"/>
      <c r="F11" s="92"/>
      <c r="G11" s="88"/>
      <c r="H11" s="92"/>
      <c r="I11" s="88"/>
      <c r="J11" s="92"/>
      <c r="K11" s="88"/>
      <c r="L11" s="95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22.23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146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270</v>
      </c>
      <c r="B65" s="111" t="s">
        <v>147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22.23</v>
      </c>
      <c r="K66" s="120"/>
      <c r="L66" s="121"/>
    </row>
    <row r="67" spans="1:12">
      <c r="A67" s="76" t="s">
        <v>146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3" priority="1" stopIfTrue="1">
      <formula>$A67="EDIF"</formula>
    </cfRule>
    <cfRule type="expression" dxfId="7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 codeName="Plan39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148</v>
      </c>
    </row>
    <row r="5" spans="1:12" ht="20.100000000000001" customHeight="1">
      <c r="A5" s="57" t="s">
        <v>57</v>
      </c>
      <c r="B5" s="74" t="s">
        <v>26</v>
      </c>
      <c r="C5" s="20"/>
      <c r="D5" s="1" t="s">
        <v>22</v>
      </c>
      <c r="E5" s="20"/>
      <c r="F5" s="1" t="s">
        <v>8</v>
      </c>
      <c r="G5" s="20"/>
      <c r="H5" s="1" t="s">
        <v>8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85</v>
      </c>
      <c r="E7" s="1"/>
      <c r="F7" s="81"/>
      <c r="G7" s="1"/>
      <c r="H7" s="82"/>
      <c r="I7" s="1"/>
      <c r="J7" s="81"/>
      <c r="K7" s="1"/>
      <c r="L7" s="38">
        <f>D7</f>
        <v>85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85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149</v>
      </c>
      <c r="I63" s="33"/>
      <c r="J63" s="31" t="s">
        <v>59</v>
      </c>
      <c r="K63" s="33"/>
      <c r="L63" s="44" t="s">
        <v>2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271</v>
      </c>
      <c r="B65" s="111" t="s">
        <v>150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85</v>
      </c>
      <c r="K66" s="120"/>
      <c r="L66" s="121"/>
    </row>
    <row r="67" spans="1:12">
      <c r="A67" s="76" t="s">
        <v>149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1" priority="1" stopIfTrue="1">
      <formula>$A67="EDIF"</formula>
    </cfRule>
    <cfRule type="expression" dxfId="7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 codeName="Plan40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151</v>
      </c>
    </row>
    <row r="5" spans="1:12" ht="20.100000000000001" customHeight="1">
      <c r="A5" s="57" t="s">
        <v>57</v>
      </c>
      <c r="B5" s="74" t="s">
        <v>26</v>
      </c>
      <c r="C5" s="20"/>
      <c r="D5" s="1" t="s">
        <v>22</v>
      </c>
      <c r="E5" s="20"/>
      <c r="F5" s="1" t="s">
        <v>8</v>
      </c>
      <c r="G5" s="20"/>
      <c r="H5" s="1" t="s">
        <v>8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61</v>
      </c>
      <c r="E7" s="1" t="str">
        <f>IF($F7=0,"","x")</f>
        <v/>
      </c>
      <c r="F7" s="81"/>
      <c r="G7" s="1"/>
      <c r="H7" s="82"/>
      <c r="I7" s="1"/>
      <c r="J7" s="81"/>
      <c r="K7" s="1" t="str">
        <f>IF($L7=0,"","=")</f>
        <v>=</v>
      </c>
      <c r="L7" s="38">
        <f>D7</f>
        <v>61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61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152</v>
      </c>
      <c r="I63" s="33"/>
      <c r="J63" s="31" t="s">
        <v>59</v>
      </c>
      <c r="K63" s="33"/>
      <c r="L63" s="44" t="s">
        <v>2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272</v>
      </c>
      <c r="B65" s="111" t="s">
        <v>153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61</v>
      </c>
      <c r="K66" s="120"/>
      <c r="L66" s="121"/>
    </row>
    <row r="67" spans="1:12">
      <c r="A67" s="76" t="s">
        <v>152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69" priority="1" stopIfTrue="1">
      <formula>$A67="EDIF"</formula>
    </cfRule>
    <cfRule type="expression" dxfId="6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 codeName="Plan41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154</v>
      </c>
    </row>
    <row r="5" spans="1:12" ht="20.100000000000001" customHeight="1">
      <c r="A5" s="57" t="s">
        <v>57</v>
      </c>
      <c r="B5" s="74" t="s">
        <v>26</v>
      </c>
      <c r="C5" s="20"/>
      <c r="D5" s="1"/>
      <c r="E5" s="20"/>
      <c r="F5" s="1"/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81"/>
      <c r="G7" s="1"/>
      <c r="H7" s="82"/>
      <c r="I7" s="1"/>
      <c r="J7" s="81"/>
      <c r="K7" s="1"/>
      <c r="L7" s="38">
        <v>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155</v>
      </c>
      <c r="I63" s="33"/>
      <c r="J63" s="31" t="s">
        <v>59</v>
      </c>
      <c r="K63" s="33"/>
      <c r="L63" s="44" t="s">
        <v>0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273</v>
      </c>
      <c r="B65" s="111" t="s">
        <v>156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</v>
      </c>
      <c r="K66" s="120"/>
      <c r="L66" s="121"/>
    </row>
    <row r="67" spans="1:12">
      <c r="A67" s="76" t="s">
        <v>155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67" priority="1" stopIfTrue="1">
      <formula>$A67="EDIF"</formula>
    </cfRule>
    <cfRule type="expression" dxfId="6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 codeName="Plan42"/>
  <dimension ref="A1:L80"/>
  <sheetViews>
    <sheetView showZeros="0" topLeftCell="A64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157</v>
      </c>
    </row>
    <row r="5" spans="1:12" ht="20.100000000000001" customHeight="1">
      <c r="A5" s="57" t="s">
        <v>57</v>
      </c>
      <c r="B5" s="74" t="s">
        <v>26</v>
      </c>
      <c r="C5" s="20"/>
      <c r="D5" s="1" t="s">
        <v>22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v>3.51</v>
      </c>
      <c r="E7" s="1" t="str">
        <f>IF($F7=0,"","+")</f>
        <v/>
      </c>
      <c r="F7" s="71"/>
      <c r="G7" s="20"/>
      <c r="H7" s="21"/>
      <c r="I7" s="20"/>
      <c r="J7" s="21"/>
      <c r="K7" s="1" t="str">
        <f>IF($L7=0,"","=")</f>
        <v>=</v>
      </c>
      <c r="L7" s="38">
        <f>D7</f>
        <v>3.51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3.51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158</v>
      </c>
      <c r="I63" s="33"/>
      <c r="J63" s="31" t="s">
        <v>59</v>
      </c>
      <c r="K63" s="33"/>
      <c r="L63" s="44" t="s">
        <v>2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274</v>
      </c>
      <c r="B65" s="111" t="s">
        <v>159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3.51</v>
      </c>
      <c r="K66" s="120"/>
      <c r="L66" s="121"/>
    </row>
    <row r="67" spans="1:12">
      <c r="A67" s="76" t="s">
        <v>158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65" priority="1" stopIfTrue="1">
      <formula>$A67="EDIF"</formula>
    </cfRule>
    <cfRule type="expression" dxfId="6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 codeName="Plan43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160</v>
      </c>
    </row>
    <row r="5" spans="1:12" ht="20.100000000000001" customHeight="1">
      <c r="A5" s="57" t="s">
        <v>57</v>
      </c>
      <c r="B5" s="74" t="s">
        <v>26</v>
      </c>
      <c r="C5" s="20"/>
      <c r="D5" s="79" t="s">
        <v>8</v>
      </c>
      <c r="E5" s="20"/>
      <c r="F5" s="2" t="s">
        <v>8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/>
      <c r="E7" s="1"/>
      <c r="F7" s="81"/>
      <c r="G7" s="20"/>
      <c r="H7" s="21"/>
      <c r="I7" s="20"/>
      <c r="J7" s="21"/>
      <c r="K7" s="20"/>
      <c r="L7" s="38">
        <v>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161</v>
      </c>
      <c r="I63" s="33"/>
      <c r="J63" s="31" t="s">
        <v>59</v>
      </c>
      <c r="K63" s="33"/>
      <c r="L63" s="44" t="s">
        <v>0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13</v>
      </c>
      <c r="B65" s="111" t="s">
        <v>162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</v>
      </c>
      <c r="K66" s="120"/>
      <c r="L66" s="121"/>
    </row>
    <row r="67" spans="1:12">
      <c r="A67" s="76" t="s">
        <v>161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63" priority="1" stopIfTrue="1">
      <formula>$A67="EDIF"</formula>
    </cfRule>
    <cfRule type="expression" dxfId="6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 codeName="Plan45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163</v>
      </c>
    </row>
    <row r="5" spans="1:12" ht="20.100000000000001" customHeight="1">
      <c r="A5" s="57" t="s">
        <v>57</v>
      </c>
      <c r="B5" s="74" t="s">
        <v>26</v>
      </c>
      <c r="C5" s="20"/>
      <c r="D5" s="1"/>
      <c r="E5" s="20"/>
      <c r="F5" s="1"/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81"/>
      <c r="G7" s="1"/>
      <c r="H7" s="82"/>
      <c r="I7" s="1"/>
      <c r="J7" s="81"/>
      <c r="K7" s="1" t="str">
        <f>IF($L7=0,"","=")</f>
        <v>=</v>
      </c>
      <c r="L7" s="38">
        <v>13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13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164</v>
      </c>
      <c r="I63" s="33"/>
      <c r="J63" s="31" t="s">
        <v>59</v>
      </c>
      <c r="K63" s="33"/>
      <c r="L63" s="44" t="s">
        <v>0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275</v>
      </c>
      <c r="B65" s="111" t="s">
        <v>165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13</v>
      </c>
      <c r="K66" s="120"/>
      <c r="L66" s="121"/>
    </row>
    <row r="67" spans="1:12">
      <c r="A67" s="76" t="s">
        <v>164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61" priority="1" stopIfTrue="1">
      <formula>$A67="EDIF"</formula>
    </cfRule>
    <cfRule type="expression" dxfId="6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 codeName="Plan47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166</v>
      </c>
    </row>
    <row r="5" spans="1:12" ht="20.100000000000001" customHeight="1">
      <c r="A5" s="57" t="s">
        <v>57</v>
      </c>
      <c r="B5" s="74" t="s">
        <v>26</v>
      </c>
      <c r="C5" s="20"/>
      <c r="D5" s="1" t="s">
        <v>8</v>
      </c>
      <c r="E5" s="20"/>
      <c r="F5" s="1"/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81"/>
      <c r="G7" s="1"/>
      <c r="H7" s="82"/>
      <c r="I7" s="1"/>
      <c r="J7" s="81"/>
      <c r="K7" s="1" t="str">
        <f>IF($L7=0,"","=")</f>
        <v>=</v>
      </c>
      <c r="L7" s="38">
        <v>1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167</v>
      </c>
      <c r="I63" s="33"/>
      <c r="J63" s="31" t="s">
        <v>59</v>
      </c>
      <c r="K63" s="33"/>
      <c r="L63" s="44" t="s">
        <v>0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276</v>
      </c>
      <c r="B65" s="111" t="s">
        <v>168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</v>
      </c>
      <c r="K66" s="120"/>
      <c r="L66" s="121"/>
    </row>
    <row r="67" spans="1:12">
      <c r="A67" s="76" t="s">
        <v>167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59" priority="1" stopIfTrue="1">
      <formula>$A67="EDIF"</formula>
    </cfRule>
    <cfRule type="expression" dxfId="5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4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40.xml><?xml version="1.0" encoding="utf-8"?>
<worksheet xmlns="http://schemas.openxmlformats.org/spreadsheetml/2006/main" xmlns:r="http://schemas.openxmlformats.org/officeDocument/2006/relationships">
  <sheetPr codeName="Plan48">
    <pageSetUpPr fitToPage="1"/>
  </sheetPr>
  <dimension ref="A1:P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2.125" bestFit="1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169</v>
      </c>
    </row>
    <row r="5" spans="1:16" ht="20.100000000000001" customHeight="1">
      <c r="A5" s="57" t="s">
        <v>57</v>
      </c>
      <c r="B5" s="74" t="s">
        <v>38</v>
      </c>
      <c r="C5" s="20"/>
      <c r="D5" s="1" t="s">
        <v>41</v>
      </c>
      <c r="E5" s="20"/>
      <c r="F5" s="1" t="s">
        <v>10</v>
      </c>
      <c r="G5" s="20"/>
      <c r="H5" s="20"/>
      <c r="I5" s="1" t="s">
        <v>42</v>
      </c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64"/>
      <c r="B6" s="28"/>
      <c r="C6" s="28"/>
      <c r="D6" s="65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75" t="s">
        <v>9</v>
      </c>
      <c r="B7" s="2" t="s">
        <v>16</v>
      </c>
      <c r="C7" s="1" t="str">
        <f>IF($D7=0,"","(")</f>
        <v/>
      </c>
      <c r="D7" s="71"/>
      <c r="E7" s="1"/>
      <c r="F7" s="71"/>
      <c r="G7" s="1"/>
      <c r="H7" s="1"/>
      <c r="I7" s="71"/>
      <c r="J7" s="1"/>
      <c r="K7" s="72"/>
      <c r="L7" s="1"/>
      <c r="M7" s="1"/>
      <c r="N7" s="72"/>
      <c r="O7" s="1" t="str">
        <f>IF($P7=0,"","=")</f>
        <v/>
      </c>
      <c r="P7" s="73"/>
    </row>
    <row r="8" spans="1:16" ht="20.100000000000001" customHeight="1">
      <c r="A8" s="6"/>
      <c r="B8" s="2" t="s">
        <v>39</v>
      </c>
      <c r="C8" s="1"/>
      <c r="D8" s="71">
        <v>1366.13</v>
      </c>
      <c r="E8" s="96" t="s">
        <v>40</v>
      </c>
      <c r="F8" s="71">
        <v>395</v>
      </c>
      <c r="G8" s="1" t="s">
        <v>4</v>
      </c>
      <c r="H8" s="1"/>
      <c r="I8" s="97">
        <v>0.52500000000000002</v>
      </c>
      <c r="J8" s="1" t="s">
        <v>6</v>
      </c>
      <c r="K8" s="72"/>
      <c r="L8" s="1" t="s">
        <v>21</v>
      </c>
      <c r="M8" s="1"/>
      <c r="N8" s="72"/>
      <c r="O8" s="1"/>
      <c r="P8" s="73">
        <f>ROUND(D8+(F8*I8),2)</f>
        <v>1573.51</v>
      </c>
    </row>
    <row r="9" spans="1:16" ht="20.100000000000001" customHeight="1">
      <c r="A9" s="19"/>
      <c r="B9" s="2" t="s">
        <v>43</v>
      </c>
      <c r="C9" s="74"/>
      <c r="D9" s="71">
        <v>2422.5</v>
      </c>
      <c r="E9" s="96" t="s">
        <v>40</v>
      </c>
      <c r="F9" s="71">
        <v>500</v>
      </c>
      <c r="G9" s="1" t="s">
        <v>4</v>
      </c>
      <c r="H9" s="1"/>
      <c r="I9" s="97">
        <v>0.52500000000000002</v>
      </c>
      <c r="J9" s="1" t="s">
        <v>6</v>
      </c>
      <c r="K9" s="72"/>
      <c r="L9" s="1" t="s">
        <v>21</v>
      </c>
      <c r="M9" s="20"/>
      <c r="N9" s="21"/>
      <c r="O9" s="20"/>
      <c r="P9" s="73">
        <f>ROUND(D9+(F9*I9),2)</f>
        <v>2685</v>
      </c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4258.51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170</v>
      </c>
      <c r="L63" s="33"/>
      <c r="M63" s="33"/>
      <c r="N63" s="31" t="s">
        <v>59</v>
      </c>
      <c r="O63" s="33"/>
      <c r="P63" s="44" t="s">
        <v>3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277</v>
      </c>
      <c r="B65" s="111" t="s">
        <v>171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4258.51</v>
      </c>
      <c r="O66" s="120"/>
      <c r="P66" s="121"/>
    </row>
    <row r="67" spans="1:16">
      <c r="A67" s="76" t="s">
        <v>170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57" priority="1" stopIfTrue="1">
      <formula>$A67="EDIF"</formula>
    </cfRule>
    <cfRule type="expression" dxfId="5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48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 codeName="Plan49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172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10</v>
      </c>
      <c r="E5" s="20"/>
      <c r="F5" s="1" t="s">
        <v>42</v>
      </c>
      <c r="G5" s="20"/>
      <c r="H5" s="1" t="s">
        <v>44</v>
      </c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895</v>
      </c>
      <c r="E7" s="1" t="str">
        <f>IF($F7=0,"","x")</f>
        <v>x</v>
      </c>
      <c r="F7" s="98">
        <v>0.52500000000000002</v>
      </c>
      <c r="G7" s="1" t="s">
        <v>4</v>
      </c>
      <c r="H7" s="82">
        <v>0.1</v>
      </c>
      <c r="I7" s="1" t="str">
        <f>IF($J7=0,"","x")</f>
        <v/>
      </c>
      <c r="J7" s="81"/>
      <c r="K7" s="1" t="str">
        <f>IF($L7=0,"","=")</f>
        <v>=</v>
      </c>
      <c r="L7" s="38">
        <f>ROUND(D7*F7*H7,2)</f>
        <v>46.99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46.99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173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278</v>
      </c>
      <c r="B65" s="111" t="s">
        <v>174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46.99</v>
      </c>
      <c r="K66" s="120"/>
      <c r="L66" s="121"/>
    </row>
    <row r="67" spans="1:12">
      <c r="A67" s="76" t="s">
        <v>173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55" priority="1" stopIfTrue="1">
      <formula>$A67="EDIF"</formula>
    </cfRule>
    <cfRule type="expression" dxfId="5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 codeName="Plan51"/>
  <dimension ref="A1:P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175</v>
      </c>
    </row>
    <row r="5" spans="1:16" ht="20.100000000000001" customHeight="1">
      <c r="A5" s="57" t="s">
        <v>57</v>
      </c>
      <c r="B5" s="74" t="s">
        <v>38</v>
      </c>
      <c r="C5" s="20"/>
      <c r="D5" s="1" t="s">
        <v>10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64"/>
      <c r="B6" s="28"/>
      <c r="C6" s="28"/>
      <c r="D6" s="65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75" t="s">
        <v>9</v>
      </c>
      <c r="B7" s="2" t="s">
        <v>16</v>
      </c>
      <c r="C7" s="1"/>
      <c r="D7" s="71">
        <v>895</v>
      </c>
      <c r="E7" s="1"/>
      <c r="F7" s="71"/>
      <c r="G7" s="1"/>
      <c r="H7" s="1"/>
      <c r="I7" s="71"/>
      <c r="J7" s="1"/>
      <c r="K7" s="72"/>
      <c r="L7" s="1"/>
      <c r="M7" s="1"/>
      <c r="N7" s="72"/>
      <c r="O7" s="1" t="str">
        <f>IF($P7=0,"","=")</f>
        <v>=</v>
      </c>
      <c r="P7" s="73">
        <f>D7</f>
        <v>895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895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176</v>
      </c>
      <c r="L63" s="33"/>
      <c r="M63" s="33"/>
      <c r="N63" s="31" t="s">
        <v>59</v>
      </c>
      <c r="O63" s="33"/>
      <c r="P63" s="44" t="s">
        <v>2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279</v>
      </c>
      <c r="B65" s="111" t="s">
        <v>177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895</v>
      </c>
      <c r="O66" s="120"/>
      <c r="P66" s="121"/>
    </row>
    <row r="67" spans="1:16">
      <c r="A67" s="76" t="s">
        <v>176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53" priority="1" stopIfTrue="1">
      <formula>$A67="EDIF"</formula>
    </cfRule>
    <cfRule type="expression" dxfId="5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 codeName="Plan52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178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10</v>
      </c>
      <c r="E5" s="20"/>
      <c r="F5" s="1" t="s">
        <v>19</v>
      </c>
      <c r="G5" s="20"/>
      <c r="H5" s="1" t="s">
        <v>44</v>
      </c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895</v>
      </c>
      <c r="E7" s="1" t="str">
        <f>IF($F7=0,"","x")</f>
        <v>x</v>
      </c>
      <c r="F7" s="98">
        <v>0.3</v>
      </c>
      <c r="G7" s="1" t="s">
        <v>4</v>
      </c>
      <c r="H7" s="82">
        <v>0.15</v>
      </c>
      <c r="I7" s="20"/>
      <c r="J7" s="21"/>
      <c r="K7" s="1" t="str">
        <f>IF($D7=0,"","=")</f>
        <v>=</v>
      </c>
      <c r="L7" s="38">
        <f>ROUND(D7*F7*H7,2)</f>
        <v>40.28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40.28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179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280</v>
      </c>
      <c r="B65" s="111" t="s">
        <v>180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40.28</v>
      </c>
      <c r="K66" s="120"/>
      <c r="L66" s="121"/>
    </row>
    <row r="67" spans="1:12">
      <c r="A67" s="76" t="s">
        <v>179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51" priority="1" stopIfTrue="1">
      <formula>$A67="EDIF"</formula>
    </cfRule>
    <cfRule type="expression" dxfId="5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 codeName="Plan53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181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41</v>
      </c>
      <c r="E5" s="20"/>
      <c r="F5" s="2" t="s">
        <v>44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8"/>
      <c r="D6" s="65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 t="str">
        <f>IF($D7=0,"","(")</f>
        <v/>
      </c>
      <c r="D7" s="71"/>
      <c r="E7" s="1" t="str">
        <f>IF($D7=0,"","x")</f>
        <v/>
      </c>
      <c r="F7" s="81"/>
      <c r="G7" s="20"/>
      <c r="H7" s="21"/>
      <c r="I7" s="20"/>
      <c r="J7" s="21"/>
      <c r="K7" s="1" t="str">
        <f>IF($D7=0,"","=")</f>
        <v/>
      </c>
      <c r="L7" s="38"/>
    </row>
    <row r="8" spans="1:12" ht="20.100000000000001" customHeight="1">
      <c r="A8" s="6"/>
      <c r="B8" s="2" t="s">
        <v>39</v>
      </c>
      <c r="C8" s="1"/>
      <c r="D8" s="71">
        <v>1366.13</v>
      </c>
      <c r="E8" s="20" t="s">
        <v>4</v>
      </c>
      <c r="F8" s="26">
        <v>0.05</v>
      </c>
      <c r="G8" s="20" t="s">
        <v>21</v>
      </c>
      <c r="H8" s="21"/>
      <c r="I8" s="20"/>
      <c r="J8" s="21"/>
      <c r="K8" s="20"/>
      <c r="L8" s="18">
        <f>ROUND(D8*F8,2)</f>
        <v>68.31</v>
      </c>
    </row>
    <row r="9" spans="1:12" ht="20.100000000000001" customHeight="1">
      <c r="A9" s="19"/>
      <c r="B9" s="2" t="s">
        <v>43</v>
      </c>
      <c r="C9" s="74"/>
      <c r="D9" s="71">
        <v>2422.5</v>
      </c>
      <c r="E9" s="20" t="s">
        <v>4</v>
      </c>
      <c r="F9" s="26">
        <v>0.05</v>
      </c>
      <c r="G9" s="20" t="s">
        <v>21</v>
      </c>
      <c r="H9" s="21"/>
      <c r="I9" s="20"/>
      <c r="J9" s="21"/>
      <c r="K9" s="20"/>
      <c r="L9" s="18">
        <f>ROUND(D9*F9,2)</f>
        <v>121.13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189.44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182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281</v>
      </c>
      <c r="B65" s="111" t="s">
        <v>183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189.44</v>
      </c>
      <c r="K66" s="120"/>
      <c r="L66" s="121"/>
    </row>
    <row r="67" spans="1:12">
      <c r="A67" s="76" t="s">
        <v>182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49" priority="1" stopIfTrue="1">
      <formula>$A67="EDIF"</formula>
    </cfRule>
    <cfRule type="expression" dxfId="4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 codeName="Plan54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184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41</v>
      </c>
      <c r="E5" s="20"/>
      <c r="F5" s="2" t="s">
        <v>45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8"/>
      <c r="D6" s="65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 t="str">
        <f>IF($D7=0,"","(")</f>
        <v/>
      </c>
      <c r="D7" s="71"/>
      <c r="E7" s="1"/>
      <c r="F7" s="81"/>
      <c r="G7" s="20"/>
      <c r="H7" s="21"/>
      <c r="I7" s="20"/>
      <c r="J7" s="21"/>
      <c r="K7" s="1"/>
      <c r="L7" s="38"/>
    </row>
    <row r="8" spans="1:12" ht="20.100000000000001" customHeight="1">
      <c r="A8" s="6"/>
      <c r="B8" s="2" t="s">
        <v>39</v>
      </c>
      <c r="C8" s="1"/>
      <c r="D8" s="71">
        <v>1366.13</v>
      </c>
      <c r="E8" s="20" t="s">
        <v>4</v>
      </c>
      <c r="F8" s="26">
        <v>1</v>
      </c>
      <c r="G8" s="20" t="s">
        <v>21</v>
      </c>
      <c r="H8" s="21"/>
      <c r="I8" s="20"/>
      <c r="J8" s="21"/>
      <c r="K8" s="20"/>
      <c r="L8" s="18">
        <f>D8</f>
        <v>1366.13</v>
      </c>
    </row>
    <row r="9" spans="1:12" ht="20.100000000000001" customHeight="1">
      <c r="A9" s="19"/>
      <c r="B9" s="2" t="s">
        <v>43</v>
      </c>
      <c r="C9" s="74"/>
      <c r="D9" s="71">
        <v>2422.5</v>
      </c>
      <c r="E9" s="20" t="s">
        <v>4</v>
      </c>
      <c r="F9" s="26">
        <v>1</v>
      </c>
      <c r="G9" s="20" t="s">
        <v>21</v>
      </c>
      <c r="H9" s="21"/>
      <c r="I9" s="20"/>
      <c r="J9" s="21"/>
      <c r="K9" s="20"/>
      <c r="L9" s="18">
        <f>D9</f>
        <v>2422.5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3788.63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185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282</v>
      </c>
      <c r="B65" s="111" t="s">
        <v>186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3788.63</v>
      </c>
      <c r="K66" s="120"/>
      <c r="L66" s="121"/>
    </row>
    <row r="67" spans="1:12">
      <c r="A67" s="76" t="s">
        <v>185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47" priority="1" stopIfTrue="1">
      <formula>$A67="EDIF"</formula>
    </cfRule>
    <cfRule type="expression" dxfId="4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 codeName="Plan55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187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41</v>
      </c>
      <c r="E5" s="20"/>
      <c r="F5" s="2" t="s">
        <v>45</v>
      </c>
      <c r="G5" s="20"/>
      <c r="H5" s="1" t="s">
        <v>8</v>
      </c>
      <c r="I5" s="20"/>
      <c r="J5" s="1" t="s">
        <v>8</v>
      </c>
      <c r="K5" s="20"/>
      <c r="L5" s="80" t="s">
        <v>11</v>
      </c>
    </row>
    <row r="6" spans="1:12" ht="20.100000000000001" customHeight="1">
      <c r="A6" s="64"/>
      <c r="B6" s="28"/>
      <c r="C6" s="28"/>
      <c r="D6" s="65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 t="str">
        <f>IF($D7=0,"","(")</f>
        <v/>
      </c>
      <c r="D7" s="71"/>
      <c r="E7" s="1"/>
      <c r="F7" s="81"/>
      <c r="G7" s="20"/>
      <c r="H7" s="82"/>
      <c r="I7" s="1"/>
      <c r="J7" s="81"/>
      <c r="K7" s="1" t="str">
        <f>IF($L7=0,"","=")</f>
        <v/>
      </c>
      <c r="L7" s="38"/>
    </row>
    <row r="8" spans="1:12" ht="20.100000000000001" customHeight="1">
      <c r="A8" s="6"/>
      <c r="B8" s="2" t="s">
        <v>39</v>
      </c>
      <c r="C8" s="1"/>
      <c r="D8" s="71">
        <v>1366.13</v>
      </c>
      <c r="E8" s="20" t="s">
        <v>4</v>
      </c>
      <c r="F8" s="26">
        <v>1</v>
      </c>
      <c r="G8" s="20" t="s">
        <v>21</v>
      </c>
      <c r="H8" s="21"/>
      <c r="I8" s="20"/>
      <c r="J8" s="21"/>
      <c r="K8" s="20"/>
      <c r="L8" s="18">
        <f>D8</f>
        <v>1366.13</v>
      </c>
    </row>
    <row r="9" spans="1:12" ht="20.100000000000001" customHeight="1">
      <c r="A9" s="19"/>
      <c r="B9" s="2" t="s">
        <v>43</v>
      </c>
      <c r="C9" s="74"/>
      <c r="D9" s="71">
        <v>2422.5</v>
      </c>
      <c r="E9" s="20" t="s">
        <v>4</v>
      </c>
      <c r="F9" s="26">
        <v>1</v>
      </c>
      <c r="G9" s="20" t="s">
        <v>21</v>
      </c>
      <c r="H9" s="21"/>
      <c r="I9" s="20"/>
      <c r="J9" s="21"/>
      <c r="K9" s="20"/>
      <c r="L9" s="18">
        <f>D9</f>
        <v>2422.5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3788.63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188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283</v>
      </c>
      <c r="B65" s="111" t="s">
        <v>189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3788.63</v>
      </c>
      <c r="K66" s="120"/>
      <c r="L66" s="121"/>
    </row>
    <row r="67" spans="1:12">
      <c r="A67" s="76" t="s">
        <v>188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45" priority="1" stopIfTrue="1">
      <formula>$A67="EDIF"</formula>
    </cfRule>
    <cfRule type="expression" dxfId="4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 codeName="Plan56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190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41</v>
      </c>
      <c r="E5" s="20"/>
      <c r="F5" s="2" t="s">
        <v>44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8"/>
      <c r="D6" s="65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1" t="str">
        <f>IF($D7=0,"","(")</f>
        <v/>
      </c>
      <c r="D7" s="71"/>
      <c r="E7" s="1" t="str">
        <f>IF($D7=0,"","x")</f>
        <v/>
      </c>
      <c r="F7" s="81"/>
      <c r="G7" s="20"/>
      <c r="H7" s="21"/>
      <c r="I7" s="20"/>
      <c r="J7" s="21"/>
      <c r="K7" s="1" t="str">
        <f>IF($D7=0,"","=")</f>
        <v/>
      </c>
      <c r="L7" s="38"/>
    </row>
    <row r="8" spans="1:12" ht="20.100000000000001" customHeight="1">
      <c r="A8" s="6"/>
      <c r="B8" s="2" t="s">
        <v>39</v>
      </c>
      <c r="C8" s="1"/>
      <c r="D8" s="71">
        <v>1366.13</v>
      </c>
      <c r="E8" s="20" t="s">
        <v>4</v>
      </c>
      <c r="F8" s="26">
        <v>0.05</v>
      </c>
      <c r="G8" s="20" t="s">
        <v>21</v>
      </c>
      <c r="H8" s="21"/>
      <c r="I8" s="20"/>
      <c r="J8" s="21"/>
      <c r="K8" s="20"/>
      <c r="L8" s="18">
        <f>ROUND(D8*F8,2)</f>
        <v>68.31</v>
      </c>
    </row>
    <row r="9" spans="1:12" ht="20.100000000000001" customHeight="1">
      <c r="A9" s="19"/>
      <c r="B9" s="2" t="s">
        <v>43</v>
      </c>
      <c r="C9" s="74"/>
      <c r="D9" s="71">
        <v>2422.5</v>
      </c>
      <c r="E9" s="20" t="s">
        <v>4</v>
      </c>
      <c r="F9" s="25">
        <v>3.5000000000000003E-2</v>
      </c>
      <c r="G9" s="20" t="s">
        <v>21</v>
      </c>
      <c r="H9" s="21"/>
      <c r="I9" s="20"/>
      <c r="J9" s="21"/>
      <c r="K9" s="20"/>
      <c r="L9" s="18">
        <f>ROUND(D9*F9,2)</f>
        <v>84.79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153.10000000000002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191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284</v>
      </c>
      <c r="B65" s="111" t="s">
        <v>192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153.10000000000002</v>
      </c>
      <c r="K66" s="120"/>
      <c r="L66" s="121"/>
    </row>
    <row r="67" spans="1:12">
      <c r="A67" s="76" t="s">
        <v>191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43" priority="1" stopIfTrue="1">
      <formula>$A67="EDIF"</formula>
    </cfRule>
    <cfRule type="expression" dxfId="4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 codeName="Plan57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193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1" t="s">
        <v>75</v>
      </c>
      <c r="G5" s="20"/>
      <c r="H5" s="1" t="s">
        <v>8</v>
      </c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1677.05</v>
      </c>
      <c r="E7" s="1" t="s">
        <v>4</v>
      </c>
      <c r="F7" s="81">
        <v>7.0000000000000007E-2</v>
      </c>
      <c r="G7" s="1"/>
      <c r="H7" s="82"/>
      <c r="I7" s="1"/>
      <c r="J7" s="81"/>
      <c r="K7" s="1" t="str">
        <f>IF($L7=0,"","=")</f>
        <v>=</v>
      </c>
      <c r="L7" s="38">
        <f>ROUND(D7*F7,2)</f>
        <v>117.39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117.39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194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285</v>
      </c>
      <c r="B65" s="111" t="s">
        <v>195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117.39</v>
      </c>
      <c r="K66" s="120"/>
      <c r="L66" s="121"/>
    </row>
    <row r="67" spans="1:12">
      <c r="A67" s="76" t="s">
        <v>194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41" priority="1" stopIfTrue="1">
      <formula>$A67="EDIF"</formula>
    </cfRule>
    <cfRule type="expression" dxfId="4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 codeName="Plan58"/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196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1" t="s">
        <v>75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1677.05</v>
      </c>
      <c r="E7" s="1" t="s">
        <v>4</v>
      </c>
      <c r="F7" s="81">
        <v>0.05</v>
      </c>
      <c r="G7" s="20"/>
      <c r="H7" s="21"/>
      <c r="I7" s="20"/>
      <c r="J7" s="21"/>
      <c r="K7" s="1" t="str">
        <f>IF($D7=0,"","=")</f>
        <v>=</v>
      </c>
      <c r="L7" s="38">
        <f>ROUND(D7*F7,2)</f>
        <v>83.85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83.85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146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286</v>
      </c>
      <c r="B65" s="111" t="s">
        <v>147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83.85</v>
      </c>
      <c r="K66" s="120"/>
      <c r="L66" s="121"/>
    </row>
    <row r="67" spans="1:12">
      <c r="A67" s="76" t="s">
        <v>146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9" priority="1" stopIfTrue="1">
      <formula>$A67="EDIF"</formula>
    </cfRule>
    <cfRule type="expression" dxfId="3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44">
    <pageSetUpPr fitToPage="1"/>
  </sheetPr>
  <dimension ref="A1:N79"/>
  <sheetViews>
    <sheetView showZeros="0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  <c r="N1" s="5"/>
    </row>
    <row r="2" spans="1:14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10"/>
    </row>
    <row r="3" spans="1:14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10"/>
    </row>
    <row r="4" spans="1:14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5" t="s">
        <v>76</v>
      </c>
    </row>
    <row r="5" spans="1:14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20"/>
      <c r="G5" s="1" t="s">
        <v>8</v>
      </c>
      <c r="H5" s="20"/>
      <c r="I5" s="1" t="s">
        <v>8</v>
      </c>
      <c r="J5" s="20"/>
      <c r="K5" s="20"/>
      <c r="L5" s="36"/>
      <c r="M5" s="20"/>
      <c r="N5" s="80" t="s">
        <v>11</v>
      </c>
    </row>
    <row r="6" spans="1:14" ht="20.100000000000001" customHeight="1">
      <c r="A6" s="19"/>
      <c r="B6" s="17"/>
      <c r="C6" s="20"/>
      <c r="D6" s="17"/>
      <c r="E6" s="17"/>
      <c r="F6" s="20"/>
      <c r="G6" s="26"/>
      <c r="H6" s="20"/>
      <c r="I6" s="25"/>
      <c r="J6" s="24"/>
      <c r="K6" s="20"/>
      <c r="L6" s="26"/>
      <c r="M6" s="20"/>
      <c r="N6" s="18"/>
    </row>
    <row r="7" spans="1:14" ht="20.100000000000001" customHeight="1">
      <c r="A7" s="6" t="s">
        <v>9</v>
      </c>
      <c r="B7" s="2" t="s">
        <v>16</v>
      </c>
      <c r="C7" s="20"/>
      <c r="D7" s="2">
        <v>4</v>
      </c>
      <c r="E7" s="49"/>
      <c r="F7" s="20"/>
      <c r="G7" s="2"/>
      <c r="H7" s="49"/>
      <c r="I7" s="2"/>
      <c r="J7" s="27"/>
      <c r="K7" s="37"/>
      <c r="L7" s="21"/>
      <c r="M7" s="49"/>
      <c r="N7" s="38">
        <f>D7</f>
        <v>4</v>
      </c>
    </row>
    <row r="8" spans="1:14" ht="20.100000000000001" customHeight="1">
      <c r="A8" s="19"/>
      <c r="B8" s="17"/>
      <c r="C8" s="20"/>
      <c r="D8" s="17"/>
      <c r="E8" s="17"/>
      <c r="F8" s="20"/>
      <c r="G8" s="26"/>
      <c r="H8" s="20"/>
      <c r="I8" s="25"/>
      <c r="J8" s="24"/>
      <c r="K8" s="20"/>
      <c r="L8" s="26"/>
      <c r="M8" s="20"/>
      <c r="N8" s="18"/>
    </row>
    <row r="9" spans="1:14" ht="20.100000000000001" customHeight="1">
      <c r="A9" s="19"/>
      <c r="B9" s="17"/>
      <c r="C9" s="20"/>
      <c r="D9" s="17"/>
      <c r="E9" s="17"/>
      <c r="F9" s="20"/>
      <c r="G9" s="21"/>
      <c r="H9" s="20"/>
      <c r="I9" s="21"/>
      <c r="J9" s="21"/>
      <c r="K9" s="20"/>
      <c r="L9" s="21"/>
      <c r="M9" s="20"/>
      <c r="N9" s="18"/>
    </row>
    <row r="10" spans="1:14" ht="20.100000000000001" customHeight="1">
      <c r="A10" s="19"/>
      <c r="B10" s="17"/>
      <c r="C10" s="20"/>
      <c r="D10" s="17"/>
      <c r="E10" s="17"/>
      <c r="F10" s="20"/>
      <c r="G10" s="26"/>
      <c r="H10" s="20"/>
      <c r="I10" s="25"/>
      <c r="J10" s="24"/>
      <c r="K10" s="20"/>
      <c r="L10" s="26"/>
      <c r="M10" s="20"/>
      <c r="N10" s="18"/>
    </row>
    <row r="11" spans="1:14" ht="20.100000000000001" customHeight="1">
      <c r="A11" s="19"/>
      <c r="B11" s="17"/>
      <c r="C11" s="20"/>
      <c r="D11" s="17"/>
      <c r="E11" s="17"/>
      <c r="F11" s="20"/>
      <c r="G11" s="21"/>
      <c r="H11" s="20"/>
      <c r="I11" s="21"/>
      <c r="J11" s="21"/>
      <c r="K11" s="20"/>
      <c r="L11" s="21"/>
      <c r="M11" s="20"/>
      <c r="N11" s="18"/>
    </row>
    <row r="12" spans="1:14" ht="20.100000000000001" customHeight="1">
      <c r="A12" s="19"/>
      <c r="B12" s="17"/>
      <c r="C12" s="20"/>
      <c r="D12" s="17"/>
      <c r="E12" s="17"/>
      <c r="F12" s="20"/>
      <c r="G12" s="26"/>
      <c r="H12" s="20"/>
      <c r="I12" s="25"/>
      <c r="J12" s="24"/>
      <c r="K12" s="20"/>
      <c r="L12" s="26"/>
      <c r="M12" s="20"/>
      <c r="N12" s="18"/>
    </row>
    <row r="13" spans="1:14" ht="20.100000000000001" customHeight="1">
      <c r="A13" s="19"/>
      <c r="B13" s="17"/>
      <c r="C13" s="20"/>
      <c r="D13" s="17"/>
      <c r="E13" s="17"/>
      <c r="F13" s="20"/>
      <c r="G13" s="21"/>
      <c r="H13" s="20"/>
      <c r="I13" s="21"/>
      <c r="J13" s="21"/>
      <c r="K13" s="20"/>
      <c r="L13" s="21"/>
      <c r="M13" s="20"/>
      <c r="N13" s="18"/>
    </row>
    <row r="14" spans="1:14" ht="20.100000000000001" customHeight="1">
      <c r="A14" s="19"/>
      <c r="B14" s="17"/>
      <c r="C14" s="20"/>
      <c r="D14" s="17"/>
      <c r="E14" s="17"/>
      <c r="F14" s="20"/>
      <c r="G14" s="26"/>
      <c r="H14" s="20"/>
      <c r="I14" s="25"/>
      <c r="J14" s="24"/>
      <c r="K14" s="20"/>
      <c r="L14" s="26"/>
      <c r="M14" s="20"/>
      <c r="N14" s="18"/>
    </row>
    <row r="15" spans="1:14" ht="20.100000000000001" customHeight="1">
      <c r="A15" s="19"/>
      <c r="B15" s="17"/>
      <c r="C15" s="20"/>
      <c r="D15" s="17"/>
      <c r="E15" s="17"/>
      <c r="F15" s="20"/>
      <c r="G15" s="21"/>
      <c r="H15" s="20"/>
      <c r="I15" s="21"/>
      <c r="J15" s="21"/>
      <c r="K15" s="20"/>
      <c r="L15" s="21"/>
      <c r="M15" s="20"/>
      <c r="N15" s="18"/>
    </row>
    <row r="16" spans="1:14" ht="20.100000000000001" customHeight="1">
      <c r="A16" s="19"/>
      <c r="B16" s="17"/>
      <c r="C16" s="20"/>
      <c r="D16" s="17"/>
      <c r="E16" s="17"/>
      <c r="F16" s="20"/>
      <c r="G16" s="21"/>
      <c r="H16" s="20"/>
      <c r="I16" s="21"/>
      <c r="J16" s="21"/>
      <c r="K16" s="20"/>
      <c r="L16" s="21"/>
      <c r="M16" s="20"/>
      <c r="N16" s="18"/>
    </row>
    <row r="17" spans="1:14" ht="20.100000000000001" customHeight="1">
      <c r="A17" s="19"/>
      <c r="B17" s="17"/>
      <c r="C17" s="20"/>
      <c r="D17" s="17"/>
      <c r="E17" s="17"/>
      <c r="F17" s="20"/>
      <c r="G17" s="21"/>
      <c r="H17" s="20"/>
      <c r="I17" s="21"/>
      <c r="J17" s="21"/>
      <c r="K17" s="20"/>
      <c r="L17" s="21"/>
      <c r="M17" s="20"/>
      <c r="N17" s="18"/>
    </row>
    <row r="18" spans="1:14" ht="20.100000000000001" customHeight="1">
      <c r="A18" s="19"/>
      <c r="B18" s="17"/>
      <c r="C18" s="20"/>
      <c r="D18" s="17"/>
      <c r="E18" s="17"/>
      <c r="F18" s="20"/>
      <c r="G18" s="21"/>
      <c r="H18" s="20"/>
      <c r="I18" s="21"/>
      <c r="J18" s="21"/>
      <c r="K18" s="20"/>
      <c r="L18" s="21"/>
      <c r="M18" s="20"/>
      <c r="N18" s="18"/>
    </row>
    <row r="19" spans="1:14" ht="20.100000000000001" customHeight="1">
      <c r="A19" s="19"/>
      <c r="B19" s="17"/>
      <c r="C19" s="20"/>
      <c r="D19" s="17"/>
      <c r="E19" s="17"/>
      <c r="F19" s="20"/>
      <c r="G19" s="21"/>
      <c r="H19" s="20"/>
      <c r="I19" s="21"/>
      <c r="J19" s="21"/>
      <c r="K19" s="20"/>
      <c r="L19" s="21"/>
      <c r="M19" s="20"/>
      <c r="N19" s="18"/>
    </row>
    <row r="20" spans="1:14" ht="20.100000000000001" customHeight="1">
      <c r="A20" s="19"/>
      <c r="B20" s="17"/>
      <c r="C20" s="20"/>
      <c r="D20" s="17"/>
      <c r="E20" s="17"/>
      <c r="F20" s="20"/>
      <c r="G20" s="21"/>
      <c r="H20" s="20"/>
      <c r="I20" s="21"/>
      <c r="J20" s="21"/>
      <c r="K20" s="20"/>
      <c r="L20" s="21"/>
      <c r="M20" s="20"/>
      <c r="N20" s="18"/>
    </row>
    <row r="21" spans="1:14" ht="20.100000000000001" customHeight="1">
      <c r="A21" s="19"/>
      <c r="B21" s="17"/>
      <c r="C21" s="20"/>
      <c r="D21" s="17"/>
      <c r="E21" s="17"/>
      <c r="F21" s="20"/>
      <c r="G21" s="21"/>
      <c r="H21" s="20"/>
      <c r="I21" s="21"/>
      <c r="J21" s="21"/>
      <c r="K21" s="20"/>
      <c r="L21" s="21"/>
      <c r="M21" s="20"/>
      <c r="N21" s="18"/>
    </row>
    <row r="22" spans="1:14" ht="20.100000000000001" customHeight="1">
      <c r="A22" s="19"/>
      <c r="B22" s="17"/>
      <c r="C22" s="20"/>
      <c r="D22" s="17"/>
      <c r="E22" s="17"/>
      <c r="F22" s="20"/>
      <c r="G22" s="21"/>
      <c r="H22" s="20"/>
      <c r="I22" s="21"/>
      <c r="J22" s="21"/>
      <c r="K22" s="20"/>
      <c r="L22" s="21"/>
      <c r="M22" s="20"/>
      <c r="N22" s="18"/>
    </row>
    <row r="23" spans="1:14" ht="20.100000000000001" customHeight="1">
      <c r="A23" s="19"/>
      <c r="B23" s="17"/>
      <c r="C23" s="20"/>
      <c r="D23" s="17"/>
      <c r="E23" s="17"/>
      <c r="F23" s="20"/>
      <c r="G23" s="21"/>
      <c r="H23" s="20"/>
      <c r="I23" s="21"/>
      <c r="J23" s="21"/>
      <c r="K23" s="20"/>
      <c r="L23" s="21"/>
      <c r="M23" s="20"/>
      <c r="N23" s="18"/>
    </row>
    <row r="24" spans="1:14" ht="20.100000000000001" customHeight="1">
      <c r="A24" s="19"/>
      <c r="B24" s="17"/>
      <c r="C24" s="20"/>
      <c r="D24" s="17"/>
      <c r="E24" s="17"/>
      <c r="F24" s="20"/>
      <c r="G24" s="21"/>
      <c r="H24" s="20"/>
      <c r="I24" s="21"/>
      <c r="J24" s="21"/>
      <c r="K24" s="20"/>
      <c r="L24" s="21"/>
      <c r="M24" s="20"/>
      <c r="N24" s="18"/>
    </row>
    <row r="25" spans="1:14" ht="20.100000000000001" customHeight="1">
      <c r="A25" s="19"/>
      <c r="B25" s="17"/>
      <c r="C25" s="20"/>
      <c r="D25" s="17"/>
      <c r="E25" s="17"/>
      <c r="F25" s="20"/>
      <c r="G25" s="21"/>
      <c r="H25" s="20"/>
      <c r="I25" s="21"/>
      <c r="J25" s="21"/>
      <c r="K25" s="20"/>
      <c r="L25" s="21"/>
      <c r="M25" s="20"/>
      <c r="N25" s="18"/>
    </row>
    <row r="26" spans="1:14" ht="20.100000000000001" customHeight="1">
      <c r="A26" s="19"/>
      <c r="B26" s="17"/>
      <c r="C26" s="20"/>
      <c r="D26" s="17"/>
      <c r="E26" s="17"/>
      <c r="F26" s="20"/>
      <c r="G26" s="21"/>
      <c r="H26" s="20"/>
      <c r="I26" s="21"/>
      <c r="J26" s="21"/>
      <c r="K26" s="20"/>
      <c r="L26" s="21"/>
      <c r="M26" s="20"/>
      <c r="N26" s="18"/>
    </row>
    <row r="27" spans="1:14" ht="20.100000000000001" customHeight="1">
      <c r="A27" s="19"/>
      <c r="B27" s="17"/>
      <c r="C27" s="20"/>
      <c r="D27" s="17"/>
      <c r="E27" s="17"/>
      <c r="F27" s="20"/>
      <c r="G27" s="21"/>
      <c r="H27" s="20"/>
      <c r="I27" s="21"/>
      <c r="J27" s="21"/>
      <c r="K27" s="20"/>
      <c r="L27" s="21"/>
      <c r="M27" s="20"/>
      <c r="N27" s="18"/>
    </row>
    <row r="28" spans="1:14" ht="20.100000000000001" customHeight="1">
      <c r="A28" s="19"/>
      <c r="B28" s="17"/>
      <c r="C28" s="20"/>
      <c r="D28" s="17"/>
      <c r="E28" s="17"/>
      <c r="F28" s="20"/>
      <c r="G28" s="21"/>
      <c r="H28" s="20"/>
      <c r="I28" s="21"/>
      <c r="J28" s="21"/>
      <c r="K28" s="20"/>
      <c r="L28" s="21"/>
      <c r="M28" s="20"/>
      <c r="N28" s="18"/>
    </row>
    <row r="29" spans="1:14" ht="20.100000000000001" customHeight="1">
      <c r="A29" s="19"/>
      <c r="B29" s="17"/>
      <c r="C29" s="20"/>
      <c r="D29" s="17"/>
      <c r="E29" s="17"/>
      <c r="F29" s="20"/>
      <c r="G29" s="21"/>
      <c r="H29" s="20"/>
      <c r="I29" s="21"/>
      <c r="J29" s="21"/>
      <c r="K29" s="20"/>
      <c r="L29" s="21"/>
      <c r="M29" s="20"/>
      <c r="N29" s="18"/>
    </row>
    <row r="30" spans="1:14" ht="20.100000000000001" customHeight="1">
      <c r="A30" s="19"/>
      <c r="B30" s="17"/>
      <c r="C30" s="20"/>
      <c r="D30" s="17"/>
      <c r="E30" s="17"/>
      <c r="F30" s="20"/>
      <c r="G30" s="21"/>
      <c r="H30" s="20"/>
      <c r="I30" s="21"/>
      <c r="J30" s="21"/>
      <c r="K30" s="20"/>
      <c r="L30" s="21"/>
      <c r="M30" s="20"/>
      <c r="N30" s="18"/>
    </row>
    <row r="31" spans="1:14" ht="20.100000000000001" customHeight="1">
      <c r="A31" s="19"/>
      <c r="B31" s="17"/>
      <c r="C31" s="20"/>
      <c r="D31" s="17"/>
      <c r="E31" s="17"/>
      <c r="F31" s="20"/>
      <c r="G31" s="21"/>
      <c r="H31" s="20"/>
      <c r="I31" s="21"/>
      <c r="J31" s="21"/>
      <c r="K31" s="20"/>
      <c r="L31" s="21"/>
      <c r="M31" s="20"/>
      <c r="N31" s="18"/>
    </row>
    <row r="32" spans="1:14" ht="20.100000000000001" customHeight="1">
      <c r="A32" s="19"/>
      <c r="B32" s="17"/>
      <c r="C32" s="20"/>
      <c r="D32" s="17"/>
      <c r="E32" s="17"/>
      <c r="F32" s="20"/>
      <c r="G32" s="21"/>
      <c r="H32" s="20"/>
      <c r="I32" s="21"/>
      <c r="J32" s="21"/>
      <c r="K32" s="20"/>
      <c r="L32" s="21"/>
      <c r="M32" s="20"/>
      <c r="N32" s="18"/>
    </row>
    <row r="33" spans="1:14" ht="20.100000000000001" customHeight="1">
      <c r="A33" s="19"/>
      <c r="B33" s="17"/>
      <c r="C33" s="20"/>
      <c r="D33" s="17"/>
      <c r="E33" s="17"/>
      <c r="F33" s="20"/>
      <c r="G33" s="21"/>
      <c r="H33" s="20"/>
      <c r="I33" s="21"/>
      <c r="J33" s="21"/>
      <c r="K33" s="20"/>
      <c r="L33" s="21"/>
      <c r="M33" s="20"/>
      <c r="N33" s="18"/>
    </row>
    <row r="34" spans="1:14" ht="20.100000000000001" customHeight="1">
      <c r="A34" s="19"/>
      <c r="B34" s="17"/>
      <c r="C34" s="20"/>
      <c r="D34" s="17"/>
      <c r="E34" s="17"/>
      <c r="F34" s="20"/>
      <c r="G34" s="21"/>
      <c r="H34" s="20"/>
      <c r="I34" s="21"/>
      <c r="J34" s="21"/>
      <c r="K34" s="20"/>
      <c r="L34" s="21"/>
      <c r="M34" s="20"/>
      <c r="N34" s="18"/>
    </row>
    <row r="35" spans="1:14" ht="20.100000000000001" customHeight="1">
      <c r="A35" s="19"/>
      <c r="B35" s="17"/>
      <c r="C35" s="20"/>
      <c r="D35" s="17"/>
      <c r="E35" s="17"/>
      <c r="F35" s="20"/>
      <c r="G35" s="21"/>
      <c r="H35" s="20"/>
      <c r="I35" s="21"/>
      <c r="J35" s="21"/>
      <c r="K35" s="20"/>
      <c r="L35" s="21"/>
      <c r="M35" s="20"/>
      <c r="N35" s="18"/>
    </row>
    <row r="36" spans="1:14" ht="20.100000000000001" customHeight="1">
      <c r="A36" s="19"/>
      <c r="B36" s="17"/>
      <c r="C36" s="20"/>
      <c r="D36" s="17"/>
      <c r="E36" s="17"/>
      <c r="F36" s="20"/>
      <c r="G36" s="21"/>
      <c r="H36" s="20"/>
      <c r="I36" s="21"/>
      <c r="J36" s="21"/>
      <c r="K36" s="20"/>
      <c r="L36" s="21"/>
      <c r="M36" s="20"/>
      <c r="N36" s="18"/>
    </row>
    <row r="37" spans="1:14" ht="20.100000000000001" customHeight="1">
      <c r="A37" s="19"/>
      <c r="B37" s="17"/>
      <c r="C37" s="20"/>
      <c r="D37" s="17"/>
      <c r="E37" s="17"/>
      <c r="F37" s="20"/>
      <c r="G37" s="21"/>
      <c r="H37" s="20"/>
      <c r="I37" s="21"/>
      <c r="J37" s="21"/>
      <c r="K37" s="20"/>
      <c r="L37" s="21"/>
      <c r="M37" s="20"/>
      <c r="N37" s="18"/>
    </row>
    <row r="38" spans="1:14" ht="20.100000000000001" customHeight="1">
      <c r="A38" s="19"/>
      <c r="B38" s="17"/>
      <c r="C38" s="20"/>
      <c r="D38" s="17"/>
      <c r="E38" s="17"/>
      <c r="F38" s="20"/>
      <c r="G38" s="21"/>
      <c r="H38" s="20"/>
      <c r="I38" s="21"/>
      <c r="J38" s="21"/>
      <c r="K38" s="20"/>
      <c r="L38" s="21"/>
      <c r="M38" s="20"/>
      <c r="N38" s="18"/>
    </row>
    <row r="39" spans="1:14" ht="20.100000000000001" customHeight="1">
      <c r="A39" s="19"/>
      <c r="B39" s="17"/>
      <c r="C39" s="20"/>
      <c r="D39" s="17"/>
      <c r="E39" s="17"/>
      <c r="F39" s="20"/>
      <c r="G39" s="21"/>
      <c r="H39" s="20"/>
      <c r="I39" s="21"/>
      <c r="J39" s="21"/>
      <c r="K39" s="20"/>
      <c r="L39" s="21"/>
      <c r="M39" s="20"/>
      <c r="N39" s="18"/>
    </row>
    <row r="40" spans="1:14" ht="20.100000000000001" customHeight="1">
      <c r="A40" s="19"/>
      <c r="B40" s="17"/>
      <c r="C40" s="20"/>
      <c r="D40" s="17"/>
      <c r="E40" s="17"/>
      <c r="F40" s="20"/>
      <c r="G40" s="21"/>
      <c r="H40" s="20"/>
      <c r="I40" s="21"/>
      <c r="J40" s="21"/>
      <c r="K40" s="20"/>
      <c r="L40" s="21"/>
      <c r="M40" s="20"/>
      <c r="N40" s="18"/>
    </row>
    <row r="41" spans="1:14" ht="20.100000000000001" customHeight="1">
      <c r="A41" s="19"/>
      <c r="B41" s="17"/>
      <c r="C41" s="20"/>
      <c r="D41" s="17"/>
      <c r="E41" s="17"/>
      <c r="F41" s="20"/>
      <c r="G41" s="21"/>
      <c r="H41" s="20"/>
      <c r="I41" s="21"/>
      <c r="J41" s="21"/>
      <c r="K41" s="20"/>
      <c r="L41" s="21"/>
      <c r="M41" s="20"/>
      <c r="N41" s="18"/>
    </row>
    <row r="42" spans="1:14" ht="20.100000000000001" customHeight="1">
      <c r="A42" s="19"/>
      <c r="B42" s="17"/>
      <c r="C42" s="20"/>
      <c r="D42" s="17"/>
      <c r="E42" s="17"/>
      <c r="F42" s="20"/>
      <c r="G42" s="21"/>
      <c r="H42" s="20"/>
      <c r="I42" s="21"/>
      <c r="J42" s="21"/>
      <c r="K42" s="20"/>
      <c r="L42" s="21"/>
      <c r="M42" s="20"/>
      <c r="N42" s="18"/>
    </row>
    <row r="43" spans="1:14" ht="20.100000000000001" customHeight="1">
      <c r="A43" s="19"/>
      <c r="B43" s="17"/>
      <c r="C43" s="20"/>
      <c r="D43" s="17"/>
      <c r="E43" s="17"/>
      <c r="F43" s="20"/>
      <c r="G43" s="21"/>
      <c r="H43" s="20"/>
      <c r="I43" s="21"/>
      <c r="J43" s="21"/>
      <c r="K43" s="20"/>
      <c r="L43" s="21"/>
      <c r="M43" s="20"/>
      <c r="N43" s="18"/>
    </row>
    <row r="44" spans="1:14" ht="20.100000000000001" customHeight="1">
      <c r="A44" s="19"/>
      <c r="B44" s="17"/>
      <c r="C44" s="20"/>
      <c r="D44" s="17"/>
      <c r="E44" s="17"/>
      <c r="F44" s="20"/>
      <c r="G44" s="21"/>
      <c r="H44" s="20"/>
      <c r="I44" s="21"/>
      <c r="J44" s="21"/>
      <c r="K44" s="20"/>
      <c r="L44" s="21"/>
      <c r="M44" s="20"/>
      <c r="N44" s="18"/>
    </row>
    <row r="45" spans="1:14" ht="20.100000000000001" customHeight="1">
      <c r="A45" s="19"/>
      <c r="B45" s="17"/>
      <c r="C45" s="20"/>
      <c r="D45" s="17"/>
      <c r="E45" s="17"/>
      <c r="F45" s="20"/>
      <c r="G45" s="21"/>
      <c r="H45" s="20"/>
      <c r="I45" s="21"/>
      <c r="J45" s="21"/>
      <c r="K45" s="20"/>
      <c r="L45" s="21"/>
      <c r="M45" s="20"/>
      <c r="N45" s="18"/>
    </row>
    <row r="46" spans="1:14" ht="20.100000000000001" customHeight="1">
      <c r="A46" s="19"/>
      <c r="B46" s="17"/>
      <c r="C46" s="20"/>
      <c r="D46" s="17"/>
      <c r="E46" s="17"/>
      <c r="F46" s="20"/>
      <c r="G46" s="21"/>
      <c r="H46" s="20"/>
      <c r="I46" s="21"/>
      <c r="J46" s="21"/>
      <c r="K46" s="20"/>
      <c r="L46" s="21"/>
      <c r="M46" s="20"/>
      <c r="N46" s="18"/>
    </row>
    <row r="47" spans="1:14" ht="20.100000000000001" customHeight="1">
      <c r="A47" s="19"/>
      <c r="B47" s="17"/>
      <c r="C47" s="20"/>
      <c r="D47" s="17"/>
      <c r="E47" s="17"/>
      <c r="F47" s="20"/>
      <c r="G47" s="21"/>
      <c r="H47" s="20"/>
      <c r="I47" s="21"/>
      <c r="J47" s="21"/>
      <c r="K47" s="20"/>
      <c r="L47" s="21"/>
      <c r="M47" s="20"/>
      <c r="N47" s="18"/>
    </row>
    <row r="48" spans="1:14" ht="20.100000000000001" customHeight="1">
      <c r="A48" s="19"/>
      <c r="B48" s="17"/>
      <c r="C48" s="20"/>
      <c r="D48" s="17"/>
      <c r="E48" s="17"/>
      <c r="F48" s="20"/>
      <c r="G48" s="21"/>
      <c r="H48" s="20"/>
      <c r="I48" s="21"/>
      <c r="J48" s="21"/>
      <c r="K48" s="20"/>
      <c r="L48" s="21"/>
      <c r="M48" s="20"/>
      <c r="N48" s="18"/>
    </row>
    <row r="49" spans="1:14" ht="20.100000000000001" customHeight="1">
      <c r="A49" s="19"/>
      <c r="B49" s="17"/>
      <c r="C49" s="20"/>
      <c r="D49" s="17"/>
      <c r="E49" s="17"/>
      <c r="F49" s="20"/>
      <c r="G49" s="21"/>
      <c r="H49" s="20"/>
      <c r="I49" s="21"/>
      <c r="J49" s="21"/>
      <c r="K49" s="20"/>
      <c r="L49" s="21"/>
      <c r="M49" s="20"/>
      <c r="N49" s="18"/>
    </row>
    <row r="50" spans="1:14" ht="20.100000000000001" customHeight="1">
      <c r="A50" s="19"/>
      <c r="B50" s="17"/>
      <c r="C50" s="20"/>
      <c r="D50" s="17"/>
      <c r="E50" s="17"/>
      <c r="F50" s="20"/>
      <c r="G50" s="21"/>
      <c r="H50" s="20"/>
      <c r="I50" s="21"/>
      <c r="J50" s="21"/>
      <c r="K50" s="20"/>
      <c r="L50" s="21"/>
      <c r="M50" s="20"/>
      <c r="N50" s="18"/>
    </row>
    <row r="51" spans="1:14" ht="20.100000000000001" customHeight="1">
      <c r="A51" s="19"/>
      <c r="B51" s="17"/>
      <c r="C51" s="20"/>
      <c r="D51" s="17"/>
      <c r="E51" s="17"/>
      <c r="F51" s="20"/>
      <c r="G51" s="21"/>
      <c r="H51" s="20"/>
      <c r="I51" s="21"/>
      <c r="J51" s="21"/>
      <c r="K51" s="20"/>
      <c r="L51" s="21"/>
      <c r="M51" s="20"/>
      <c r="N51" s="18"/>
    </row>
    <row r="52" spans="1:14" ht="20.100000000000001" customHeight="1">
      <c r="A52" s="19"/>
      <c r="B52" s="17"/>
      <c r="C52" s="20"/>
      <c r="D52" s="17"/>
      <c r="E52" s="17"/>
      <c r="F52" s="20"/>
      <c r="G52" s="21"/>
      <c r="H52" s="20"/>
      <c r="I52" s="21"/>
      <c r="J52" s="21"/>
      <c r="K52" s="20"/>
      <c r="L52" s="21"/>
      <c r="M52" s="20"/>
      <c r="N52" s="18"/>
    </row>
    <row r="53" spans="1:14" ht="20.100000000000001" customHeight="1">
      <c r="A53" s="19"/>
      <c r="B53" s="17"/>
      <c r="C53" s="20"/>
      <c r="D53" s="17"/>
      <c r="E53" s="17"/>
      <c r="F53" s="20"/>
      <c r="G53" s="21"/>
      <c r="H53" s="20"/>
      <c r="I53" s="21"/>
      <c r="J53" s="21"/>
      <c r="K53" s="20"/>
      <c r="L53" s="21"/>
      <c r="M53" s="20"/>
      <c r="N53" s="18"/>
    </row>
    <row r="54" spans="1:14" ht="20.100000000000001" customHeight="1">
      <c r="A54" s="19"/>
      <c r="B54" s="17"/>
      <c r="C54" s="20"/>
      <c r="D54" s="17"/>
      <c r="E54" s="17"/>
      <c r="F54" s="20"/>
      <c r="G54" s="21"/>
      <c r="H54" s="20"/>
      <c r="I54" s="21"/>
      <c r="J54" s="21"/>
      <c r="K54" s="20"/>
      <c r="L54" s="21"/>
      <c r="M54" s="20"/>
      <c r="N54" s="18"/>
    </row>
    <row r="55" spans="1:14" ht="20.100000000000001" customHeight="1">
      <c r="A55" s="19"/>
      <c r="B55" s="17"/>
      <c r="C55" s="20"/>
      <c r="D55" s="17"/>
      <c r="E55" s="17"/>
      <c r="F55" s="20"/>
      <c r="G55" s="21"/>
      <c r="H55" s="20"/>
      <c r="I55" s="21"/>
      <c r="J55" s="21"/>
      <c r="K55" s="20"/>
      <c r="L55" s="21"/>
      <c r="M55" s="20"/>
      <c r="N55" s="18"/>
    </row>
    <row r="56" spans="1:14" ht="20.100000000000001" customHeight="1">
      <c r="A56" s="19"/>
      <c r="B56" s="17"/>
      <c r="C56" s="20"/>
      <c r="D56" s="17"/>
      <c r="E56" s="17"/>
      <c r="F56" s="20"/>
      <c r="G56" s="21"/>
      <c r="H56" s="20"/>
      <c r="I56" s="21"/>
      <c r="J56" s="21"/>
      <c r="K56" s="20"/>
      <c r="L56" s="21"/>
      <c r="M56" s="20"/>
      <c r="N56" s="18"/>
    </row>
    <row r="57" spans="1:14" ht="20.100000000000001" customHeight="1">
      <c r="A57" s="19"/>
      <c r="B57" s="17"/>
      <c r="C57" s="20"/>
      <c r="D57" s="17"/>
      <c r="E57" s="17"/>
      <c r="F57" s="20"/>
      <c r="G57" s="21"/>
      <c r="H57" s="20"/>
      <c r="I57" s="21"/>
      <c r="J57" s="21"/>
      <c r="K57" s="20"/>
      <c r="L57" s="21"/>
      <c r="M57" s="20"/>
      <c r="N57" s="18"/>
    </row>
    <row r="58" spans="1:14" ht="20.100000000000001" customHeight="1">
      <c r="A58" s="19"/>
      <c r="B58" s="17"/>
      <c r="C58" s="20"/>
      <c r="D58" s="17"/>
      <c r="E58" s="17"/>
      <c r="F58" s="20"/>
      <c r="G58" s="21"/>
      <c r="H58" s="20"/>
      <c r="I58" s="21"/>
      <c r="J58" s="21"/>
      <c r="K58" s="20"/>
      <c r="L58" s="21"/>
      <c r="M58" s="20"/>
      <c r="N58" s="18"/>
    </row>
    <row r="59" spans="1:14" ht="20.100000000000001" customHeight="1">
      <c r="A59" s="6"/>
      <c r="B59" s="2"/>
      <c r="C59" s="1"/>
      <c r="D59" s="2"/>
      <c r="E59" s="2"/>
      <c r="F59" s="1"/>
      <c r="G59" s="22"/>
      <c r="H59" s="1"/>
      <c r="I59" s="22"/>
      <c r="J59" s="22"/>
      <c r="K59" s="1"/>
      <c r="L59" s="2" t="s">
        <v>8</v>
      </c>
      <c r="M59" s="1"/>
      <c r="N59" s="38">
        <f>IF(N60=0,0,SUM(N5:N58))</f>
        <v>0</v>
      </c>
    </row>
    <row r="60" spans="1:14" ht="20.100000000000001" customHeight="1">
      <c r="A60" s="6"/>
      <c r="B60" s="2"/>
      <c r="C60" s="1"/>
      <c r="D60" s="2"/>
      <c r="E60" s="2"/>
      <c r="F60" s="1"/>
      <c r="G60" s="22"/>
      <c r="H60" s="1"/>
      <c r="I60" s="22"/>
      <c r="J60" s="22"/>
      <c r="K60" s="1"/>
      <c r="L60" s="2" t="s">
        <v>8</v>
      </c>
      <c r="M60" s="1"/>
      <c r="N60" s="38">
        <v>0</v>
      </c>
    </row>
    <row r="61" spans="1:14" ht="20.100000000000001" customHeight="1">
      <c r="A61" s="6"/>
      <c r="B61" s="2"/>
      <c r="C61" s="1"/>
      <c r="D61" s="2"/>
      <c r="E61" s="2"/>
      <c r="F61" s="1"/>
      <c r="G61" s="22"/>
      <c r="H61" s="1"/>
      <c r="I61" s="22"/>
      <c r="J61" s="22"/>
      <c r="K61" s="1"/>
      <c r="L61" s="2" t="s">
        <v>58</v>
      </c>
      <c r="M61" s="1"/>
      <c r="N61" s="39">
        <f>IF(N60=0,SUM(N5:N58),N59-N60)</f>
        <v>4</v>
      </c>
    </row>
    <row r="62" spans="1:14" ht="20.100000000000001" customHeight="1">
      <c r="A62" s="6"/>
      <c r="B62" s="2"/>
      <c r="C62" s="1"/>
      <c r="D62" s="2"/>
      <c r="E62" s="2"/>
      <c r="F62" s="1"/>
      <c r="G62" s="22"/>
      <c r="H62" s="1"/>
      <c r="I62" s="22"/>
      <c r="J62" s="22"/>
      <c r="K62" s="1"/>
      <c r="L62" s="2"/>
      <c r="M62" s="1"/>
      <c r="N62" s="7"/>
    </row>
    <row r="63" spans="1:14">
      <c r="A63" s="29" t="s">
        <v>7</v>
      </c>
      <c r="B63" s="31" t="s">
        <v>60</v>
      </c>
      <c r="C63" s="33"/>
      <c r="D63" s="40"/>
      <c r="E63" s="40"/>
      <c r="F63" s="41"/>
      <c r="G63" s="33" t="s">
        <v>71</v>
      </c>
      <c r="H63" s="41"/>
      <c r="I63" s="42" t="s">
        <v>77</v>
      </c>
      <c r="J63" s="43"/>
      <c r="K63" s="33"/>
      <c r="L63" s="31" t="s">
        <v>59</v>
      </c>
      <c r="M63" s="33"/>
      <c r="N63" s="44" t="s">
        <v>0</v>
      </c>
    </row>
    <row r="64" spans="1:14">
      <c r="A64" s="75" t="s">
        <v>12</v>
      </c>
      <c r="B64" s="6"/>
      <c r="C64" s="2"/>
      <c r="D64" s="45"/>
      <c r="E64" s="45"/>
      <c r="F64" s="2"/>
      <c r="G64" s="2"/>
      <c r="H64" s="2"/>
      <c r="I64" s="2"/>
      <c r="J64" s="2"/>
      <c r="K64" s="2"/>
      <c r="L64" s="6"/>
      <c r="M64" s="2"/>
      <c r="N64" s="46"/>
    </row>
    <row r="65" spans="1:14">
      <c r="A65" s="30" t="s">
        <v>243</v>
      </c>
      <c r="B65" s="111" t="s">
        <v>78</v>
      </c>
      <c r="C65" s="112"/>
      <c r="D65" s="113"/>
      <c r="E65" s="113"/>
      <c r="F65" s="113"/>
      <c r="G65" s="113"/>
      <c r="H65" s="113"/>
      <c r="I65" s="113"/>
      <c r="J65" s="113"/>
      <c r="K65" s="114"/>
      <c r="L65" s="6"/>
      <c r="M65" s="2"/>
      <c r="N65" s="46"/>
    </row>
    <row r="66" spans="1:14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4"/>
      <c r="L66" s="119">
        <f>+N61</f>
        <v>4</v>
      </c>
      <c r="M66" s="120"/>
      <c r="N66" s="121"/>
    </row>
    <row r="67" spans="1:14">
      <c r="A67" s="76" t="s">
        <v>77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8"/>
      <c r="L67" s="3"/>
      <c r="M67" s="34"/>
      <c r="N67" s="47"/>
    </row>
    <row r="68" spans="1:14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13"/>
      <c r="M68" s="8"/>
      <c r="N68" s="9"/>
    </row>
    <row r="69" spans="1:14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3" t="s">
        <v>72</v>
      </c>
      <c r="M69" s="104"/>
      <c r="N69" s="122"/>
    </row>
    <row r="70" spans="1:14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48"/>
      <c r="M70" s="49"/>
      <c r="N70" s="50"/>
    </row>
    <row r="71" spans="1:14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48"/>
      <c r="M71" s="49"/>
      <c r="N71" s="50"/>
    </row>
    <row r="72" spans="1:14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103" t="s">
        <v>8</v>
      </c>
      <c r="M72" s="104"/>
      <c r="N72" s="105"/>
    </row>
    <row r="73" spans="1:14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103" t="s">
        <v>8</v>
      </c>
      <c r="M73" s="104"/>
      <c r="N73" s="105"/>
    </row>
    <row r="74" spans="1:14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23"/>
      <c r="K74" s="23"/>
      <c r="L74" s="11"/>
      <c r="M74" s="23"/>
      <c r="N74" s="12"/>
    </row>
    <row r="75" spans="1:14">
      <c r="A75" s="13"/>
      <c r="B75" s="8"/>
      <c r="C75" s="9"/>
      <c r="D75" s="106" t="s">
        <v>69</v>
      </c>
      <c r="E75" s="106"/>
      <c r="F75" s="106"/>
      <c r="G75" s="107"/>
      <c r="H75" s="107"/>
      <c r="I75" s="107"/>
      <c r="J75" s="107"/>
      <c r="K75" s="107"/>
      <c r="L75" s="55" t="s">
        <v>73</v>
      </c>
      <c r="M75" s="56"/>
      <c r="N75" s="44" t="s">
        <v>74</v>
      </c>
    </row>
    <row r="76" spans="1:14">
      <c r="A76" s="14"/>
      <c r="C76" s="10"/>
      <c r="D76" s="2" t="s">
        <v>8</v>
      </c>
      <c r="E76" s="2"/>
      <c r="F76" s="2"/>
      <c r="G76" s="2"/>
      <c r="H76" s="2"/>
      <c r="I76" s="2"/>
      <c r="J76" s="2"/>
      <c r="K76" s="2"/>
      <c r="L76" s="57" t="s">
        <v>8</v>
      </c>
      <c r="M76" s="1"/>
      <c r="N76" s="58" t="s">
        <v>8</v>
      </c>
    </row>
    <row r="77" spans="1:14">
      <c r="A77" s="14"/>
      <c r="C77" s="10"/>
      <c r="D77" s="2" t="s">
        <v>56</v>
      </c>
      <c r="E77" s="2"/>
      <c r="F77" s="2"/>
      <c r="G77" s="2"/>
      <c r="H77" s="2"/>
      <c r="I77" s="2"/>
      <c r="J77" s="2"/>
      <c r="K77" s="2"/>
      <c r="L77" s="57" t="s">
        <v>8</v>
      </c>
      <c r="M77" s="1"/>
      <c r="N77" s="58" t="s">
        <v>8</v>
      </c>
    </row>
    <row r="78" spans="1:14">
      <c r="A78" s="15"/>
      <c r="C78" s="10"/>
      <c r="D78" s="2" t="s">
        <v>70</v>
      </c>
      <c r="E78" s="2"/>
      <c r="F78" s="2"/>
      <c r="G78" s="2"/>
      <c r="H78" s="2"/>
      <c r="I78" s="2"/>
      <c r="J78" s="2"/>
      <c r="K78" s="2"/>
      <c r="L78" s="57" t="s">
        <v>8</v>
      </c>
      <c r="M78" s="1"/>
      <c r="N78" s="58" t="s">
        <v>8</v>
      </c>
    </row>
    <row r="79" spans="1:14">
      <c r="A79" s="11"/>
      <c r="B79" s="23"/>
      <c r="C79" s="12"/>
      <c r="D79" s="3"/>
      <c r="E79" s="59"/>
      <c r="F79" s="59"/>
      <c r="G79" s="59"/>
      <c r="H79" s="59"/>
      <c r="I79" s="59"/>
      <c r="J79" s="59"/>
      <c r="K79" s="59"/>
      <c r="L79" s="60" t="s">
        <v>8</v>
      </c>
      <c r="M79" s="61"/>
      <c r="N79" s="62" t="s">
        <v>8</v>
      </c>
    </row>
  </sheetData>
  <mergeCells count="10">
    <mergeCell ref="A70:K70"/>
    <mergeCell ref="L72:N72"/>
    <mergeCell ref="L73:N73"/>
    <mergeCell ref="D75:K75"/>
    <mergeCell ref="A2:N2"/>
    <mergeCell ref="A3:N3"/>
    <mergeCell ref="B65:K67"/>
    <mergeCell ref="L66:N66"/>
    <mergeCell ref="A69:K69"/>
    <mergeCell ref="L69:N69"/>
  </mergeCells>
  <conditionalFormatting sqref="A67">
    <cfRule type="expression" dxfId="127" priority="1" stopIfTrue="1">
      <formula>$A67="EDIF"</formula>
    </cfRule>
    <cfRule type="expression" dxfId="12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>
  <sheetPr codeName="Plan59"/>
  <dimension ref="A1:L80"/>
  <sheetViews>
    <sheetView showZeros="0" topLeftCell="A53" zoomScaleNormal="100" workbookViewId="0">
      <selection activeCell="D72" sqref="D7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197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2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1677.05</v>
      </c>
      <c r="E7" s="1"/>
      <c r="F7" s="81"/>
      <c r="G7" s="20"/>
      <c r="H7" s="21"/>
      <c r="I7" s="20"/>
      <c r="J7" s="21"/>
      <c r="K7" s="1" t="str">
        <f>IF($D7=0,"","=")</f>
        <v>=</v>
      </c>
      <c r="L7" s="38">
        <f>D7</f>
        <v>1677.05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1677.05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198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287</v>
      </c>
      <c r="B65" s="111" t="s">
        <v>310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1677.05</v>
      </c>
      <c r="K66" s="120"/>
      <c r="L66" s="121"/>
    </row>
    <row r="67" spans="1:12">
      <c r="A67" s="76" t="s">
        <v>309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7" priority="1" stopIfTrue="1">
      <formula>$A67="EDIF"</formula>
    </cfRule>
    <cfRule type="expression" dxfId="3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>
  <sheetPr codeName="Plan60"/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200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2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400</v>
      </c>
      <c r="E7" s="1"/>
      <c r="F7" s="81"/>
      <c r="G7" s="20"/>
      <c r="H7" s="21"/>
      <c r="I7" s="20"/>
      <c r="J7" s="21"/>
      <c r="K7" s="1" t="str">
        <f>IF($D7=0,"","=")</f>
        <v>=</v>
      </c>
      <c r="L7" s="38">
        <f>D7</f>
        <v>400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400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201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14</v>
      </c>
      <c r="B65" s="111" t="s">
        <v>202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400</v>
      </c>
      <c r="K66" s="120"/>
      <c r="L66" s="121"/>
    </row>
    <row r="67" spans="1:12">
      <c r="A67" s="76" t="s">
        <v>201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5" priority="1" stopIfTrue="1">
      <formula>$A67="EDIF"</formula>
    </cfRule>
    <cfRule type="expression" dxfId="3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>
  <sheetPr codeName="Plan61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203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1" t="s">
        <v>44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71"/>
      <c r="G7" s="20"/>
      <c r="H7" s="21"/>
      <c r="I7" s="20"/>
      <c r="J7" s="21"/>
      <c r="K7" s="1"/>
      <c r="L7" s="38"/>
    </row>
    <row r="8" spans="1:12" ht="20.100000000000001" customHeight="1">
      <c r="A8" s="19"/>
      <c r="B8" s="2" t="s">
        <v>39</v>
      </c>
      <c r="C8" s="1"/>
      <c r="D8" s="71">
        <v>1366.13</v>
      </c>
      <c r="E8" s="20" t="s">
        <v>4</v>
      </c>
      <c r="F8" s="26">
        <v>0.15</v>
      </c>
      <c r="G8" s="20" t="s">
        <v>21</v>
      </c>
      <c r="H8" s="21"/>
      <c r="I8" s="20"/>
      <c r="J8" s="21"/>
      <c r="K8" s="20"/>
      <c r="L8" s="18">
        <f>ROUND(D8*F8,2)</f>
        <v>204.92</v>
      </c>
    </row>
    <row r="9" spans="1:12" ht="20.100000000000001" customHeight="1">
      <c r="A9" s="19"/>
      <c r="B9" s="2" t="s">
        <v>43</v>
      </c>
      <c r="C9" s="74"/>
      <c r="D9" s="71">
        <v>2422.5</v>
      </c>
      <c r="E9" s="20" t="s">
        <v>4</v>
      </c>
      <c r="F9" s="26">
        <v>0.15</v>
      </c>
      <c r="G9" s="20" t="s">
        <v>21</v>
      </c>
      <c r="H9" s="21"/>
      <c r="I9" s="20"/>
      <c r="J9" s="21"/>
      <c r="K9" s="20"/>
      <c r="L9" s="18">
        <f>ROUND(D9*F9,2)</f>
        <v>363.38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568.29999999999995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204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288</v>
      </c>
      <c r="B65" s="111" t="s">
        <v>205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568.29999999999995</v>
      </c>
      <c r="K66" s="120"/>
      <c r="L66" s="121"/>
    </row>
    <row r="67" spans="1:12">
      <c r="A67" s="76" t="s">
        <v>204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3" priority="1" stopIfTrue="1">
      <formula>$A67="EDIF"</formula>
    </cfRule>
    <cfRule type="expression" dxfId="3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206</v>
      </c>
    </row>
    <row r="5" spans="1:12" ht="20.100000000000001" customHeight="1">
      <c r="A5" s="57" t="s">
        <v>57</v>
      </c>
      <c r="B5" s="74" t="s">
        <v>38</v>
      </c>
      <c r="C5" s="20"/>
      <c r="D5" s="1" t="s">
        <v>23</v>
      </c>
      <c r="E5" s="20"/>
      <c r="F5" s="1" t="s">
        <v>44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/>
      <c r="E7" s="1"/>
      <c r="F7" s="71"/>
      <c r="G7" s="20"/>
      <c r="H7" s="21"/>
      <c r="I7" s="20"/>
      <c r="J7" s="21"/>
      <c r="K7" s="1"/>
      <c r="L7" s="38"/>
    </row>
    <row r="8" spans="1:12" ht="20.100000000000001" customHeight="1">
      <c r="A8" s="19"/>
      <c r="B8" s="2" t="s">
        <v>39</v>
      </c>
      <c r="C8" s="1"/>
      <c r="D8" s="71">
        <f>'Item 04.01.01'!P8</f>
        <v>1573.51</v>
      </c>
      <c r="E8" s="20" t="s">
        <v>4</v>
      </c>
      <c r="F8" s="26">
        <v>0.25</v>
      </c>
      <c r="G8" s="20" t="s">
        <v>21</v>
      </c>
      <c r="H8" s="21"/>
      <c r="I8" s="20"/>
      <c r="J8" s="21"/>
      <c r="K8" s="20"/>
      <c r="L8" s="18">
        <f>ROUND(D8*F8,2)</f>
        <v>393.38</v>
      </c>
    </row>
    <row r="9" spans="1:12" ht="20.100000000000001" customHeight="1">
      <c r="A9" s="19"/>
      <c r="B9" s="2" t="s">
        <v>43</v>
      </c>
      <c r="C9" s="74"/>
      <c r="D9" s="71">
        <f>'Item 04.01.01'!P9</f>
        <v>2685</v>
      </c>
      <c r="E9" s="20" t="s">
        <v>4</v>
      </c>
      <c r="F9" s="26">
        <v>0.2</v>
      </c>
      <c r="G9" s="20" t="s">
        <v>21</v>
      </c>
      <c r="H9" s="21"/>
      <c r="I9" s="20"/>
      <c r="J9" s="21"/>
      <c r="K9" s="20"/>
      <c r="L9" s="18">
        <f>ROUND(D9*F9,2)</f>
        <v>537</v>
      </c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930.38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207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289</v>
      </c>
      <c r="B65" s="111" t="s">
        <v>208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930.38</v>
      </c>
      <c r="K66" s="120"/>
      <c r="L66" s="121"/>
    </row>
    <row r="67" spans="1:12">
      <c r="A67" s="76" t="s">
        <v>207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1" priority="1" stopIfTrue="1">
      <formula>$A67="EDIF"</formula>
    </cfRule>
    <cfRule type="expression" dxfId="3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209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19</v>
      </c>
      <c r="G5" s="20"/>
      <c r="H5" s="1" t="s">
        <v>44</v>
      </c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v>69</v>
      </c>
      <c r="E7" s="1" t="s">
        <v>4</v>
      </c>
      <c r="F7" s="71">
        <v>1.5</v>
      </c>
      <c r="G7" s="1" t="s">
        <v>4</v>
      </c>
      <c r="H7" s="71">
        <v>0.5</v>
      </c>
      <c r="I7" s="20" t="s">
        <v>21</v>
      </c>
      <c r="J7" s="21"/>
      <c r="K7" s="1" t="str">
        <f>IF($L7=0,"","=")</f>
        <v>=</v>
      </c>
      <c r="L7" s="38">
        <f>ROUND(D7*F7*H7,2)</f>
        <v>51.75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51.75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118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290</v>
      </c>
      <c r="B65" s="111" t="s">
        <v>119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51.75</v>
      </c>
      <c r="K66" s="120"/>
      <c r="L66" s="121"/>
    </row>
    <row r="67" spans="1:12">
      <c r="A67" s="76" t="s">
        <v>118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29" priority="1" stopIfTrue="1">
      <formula>$A67="EDIF"</formula>
    </cfRule>
    <cfRule type="expression" dxfId="2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210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25</v>
      </c>
      <c r="E5" s="20"/>
      <c r="F5" s="1"/>
      <c r="G5" s="20"/>
      <c r="H5" s="1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f>'Item 04.02.01'!L61</f>
        <v>51.75</v>
      </c>
      <c r="E7" s="1"/>
      <c r="F7" s="71"/>
      <c r="G7" s="1"/>
      <c r="H7" s="71"/>
      <c r="I7" s="20"/>
      <c r="J7" s="21"/>
      <c r="K7" s="1" t="str">
        <f>IF($L7=0,"","=")</f>
        <v>=</v>
      </c>
      <c r="L7" s="38">
        <f>D7</f>
        <v>51.75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51.75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121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291</v>
      </c>
      <c r="B65" s="111" t="s">
        <v>122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51.75</v>
      </c>
      <c r="K66" s="120"/>
      <c r="L66" s="121"/>
    </row>
    <row r="67" spans="1:12">
      <c r="A67" s="76" t="s">
        <v>121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27" priority="1" stopIfTrue="1">
      <formula>$A67="EDIF"</formula>
    </cfRule>
    <cfRule type="expression" dxfId="2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211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25</v>
      </c>
      <c r="E5" s="20"/>
      <c r="F5" s="1"/>
      <c r="G5" s="20"/>
      <c r="H5" s="1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f>'Item 04.02.01'!L61</f>
        <v>51.75</v>
      </c>
      <c r="E7" s="1"/>
      <c r="F7" s="71"/>
      <c r="G7" s="1"/>
      <c r="H7" s="71"/>
      <c r="I7" s="20"/>
      <c r="J7" s="21"/>
      <c r="K7" s="1"/>
      <c r="L7" s="38">
        <f>D7</f>
        <v>51.75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51.75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126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292</v>
      </c>
      <c r="B65" s="111" t="s">
        <v>127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51.75</v>
      </c>
      <c r="K66" s="120"/>
      <c r="L66" s="121"/>
    </row>
    <row r="67" spans="1:12">
      <c r="A67" s="76" t="s">
        <v>126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25" priority="1" stopIfTrue="1">
      <formula>$A67="EDIF"</formula>
    </cfRule>
    <cfRule type="expression" dxfId="2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61" zoomScaleNormal="100" workbookViewId="0">
      <selection activeCell="J66" sqref="J66:L66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212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25</v>
      </c>
      <c r="E5" s="20"/>
      <c r="F5" s="1"/>
      <c r="G5" s="20"/>
      <c r="H5" s="1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f>'Item 04.02.01'!L61</f>
        <v>51.75</v>
      </c>
      <c r="E7" s="1"/>
      <c r="F7" s="71"/>
      <c r="G7" s="1"/>
      <c r="H7" s="71"/>
      <c r="I7" s="20"/>
      <c r="J7" s="21"/>
      <c r="K7" s="1" t="str">
        <f>IF($L7=0,"","=")</f>
        <v>=</v>
      </c>
      <c r="L7" s="38">
        <f>D7</f>
        <v>51.75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51.75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129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293</v>
      </c>
      <c r="B65" s="111" t="s">
        <v>130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51.75</v>
      </c>
      <c r="K66" s="120"/>
      <c r="L66" s="121"/>
    </row>
    <row r="67" spans="1:12">
      <c r="A67" s="76" t="s">
        <v>129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23" priority="1" stopIfTrue="1">
      <formula>$A67="EDIF"</formula>
    </cfRule>
    <cfRule type="expression" dxfId="2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>
  <dimension ref="A1:L80"/>
  <sheetViews>
    <sheetView showZeros="0" tabSelected="1" topLeftCell="A31" zoomScaleNormal="100" workbookViewId="0">
      <selection activeCell="J67" sqref="J67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213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25</v>
      </c>
      <c r="E5" s="20"/>
      <c r="F5" s="1"/>
      <c r="G5" s="20"/>
      <c r="H5" s="1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f>'Item 04.02.01'!L61</f>
        <v>51.75</v>
      </c>
      <c r="E7" s="1"/>
      <c r="F7" s="71"/>
      <c r="G7" s="1"/>
      <c r="H7" s="71"/>
      <c r="I7" s="20"/>
      <c r="J7" s="21"/>
      <c r="K7" s="1" t="str">
        <f>IF($L7=0,"","=")</f>
        <v/>
      </c>
      <c r="L7" s="38">
        <f>ROUND(D7*F7*H7,2)</f>
        <v>0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0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132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294</v>
      </c>
      <c r="B65" s="111" t="s">
        <v>133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v>51.75</v>
      </c>
      <c r="K66" s="120"/>
      <c r="L66" s="121"/>
    </row>
    <row r="67" spans="1:12">
      <c r="A67" s="76" t="s">
        <v>132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28"/>
      <c r="L72" s="122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21" priority="1" stopIfTrue="1">
      <formula>$A67="EDIF"</formula>
    </cfRule>
    <cfRule type="expression" dxfId="2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70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214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19</v>
      </c>
      <c r="G5" s="20"/>
      <c r="H5" s="1" t="s">
        <v>44</v>
      </c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v>69</v>
      </c>
      <c r="E7" s="1" t="s">
        <v>4</v>
      </c>
      <c r="F7" s="71">
        <v>1.5</v>
      </c>
      <c r="G7" s="1" t="s">
        <v>4</v>
      </c>
      <c r="H7" s="71">
        <v>0.5</v>
      </c>
      <c r="I7" s="20" t="s">
        <v>21</v>
      </c>
      <c r="J7" s="21"/>
      <c r="K7" s="1" t="str">
        <f>IF($L7=0,"","=")</f>
        <v>=</v>
      </c>
      <c r="L7" s="38">
        <f>ROUND(D7*F7*H7,2)</f>
        <v>51.75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51.75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215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295</v>
      </c>
      <c r="B65" s="111" t="s">
        <v>216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51.75</v>
      </c>
      <c r="K66" s="120"/>
      <c r="L66" s="121"/>
    </row>
    <row r="67" spans="1:12">
      <c r="A67" s="76" t="s">
        <v>215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9" priority="1" stopIfTrue="1">
      <formula>$A67="EDIF"</formula>
    </cfRule>
    <cfRule type="expression" dxfId="1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14"/>
  <dimension ref="A1:P79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15.62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79</v>
      </c>
    </row>
    <row r="5" spans="1:16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19"/>
      <c r="B6" s="17"/>
      <c r="C6" s="20"/>
      <c r="D6" s="17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6" t="s">
        <v>9</v>
      </c>
      <c r="B7" s="2" t="s">
        <v>16</v>
      </c>
      <c r="C7" s="20"/>
      <c r="D7" s="2">
        <v>4</v>
      </c>
      <c r="E7" s="1"/>
      <c r="F7" s="71"/>
      <c r="G7" s="1"/>
      <c r="H7" s="1"/>
      <c r="I7" s="71"/>
      <c r="J7" s="1"/>
      <c r="K7" s="72"/>
      <c r="L7" s="1"/>
      <c r="M7" s="1"/>
      <c r="N7" s="72"/>
      <c r="O7" s="1" t="str">
        <f>IF($P7=0,"","=")</f>
        <v>=</v>
      </c>
      <c r="P7" s="73">
        <f>D7</f>
        <v>4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4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80</v>
      </c>
      <c r="L63" s="33"/>
      <c r="M63" s="33"/>
      <c r="N63" s="31" t="s">
        <v>59</v>
      </c>
      <c r="O63" s="33"/>
      <c r="P63" s="44" t="s">
        <v>0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244</v>
      </c>
      <c r="B65" s="111" t="s">
        <v>81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4</v>
      </c>
      <c r="O66" s="120"/>
      <c r="P66" s="121"/>
    </row>
    <row r="67" spans="1:16">
      <c r="A67" s="76" t="s">
        <v>80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125" priority="1" stopIfTrue="1">
      <formula>$A67="EDIF"</formula>
    </cfRule>
    <cfRule type="expression" dxfId="12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>
  <sheetPr codeName="Plan62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217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19</v>
      </c>
      <c r="G5" s="20"/>
      <c r="H5" s="1" t="s">
        <v>44</v>
      </c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17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v>69</v>
      </c>
      <c r="E7" s="1" t="s">
        <v>4</v>
      </c>
      <c r="F7" s="71">
        <v>1.5</v>
      </c>
      <c r="G7" s="1" t="s">
        <v>4</v>
      </c>
      <c r="H7" s="71">
        <v>0.05</v>
      </c>
      <c r="I7" s="20" t="s">
        <v>21</v>
      </c>
      <c r="J7" s="21"/>
      <c r="K7" s="1" t="str">
        <f>IF($L7=0,"","=")</f>
        <v>=</v>
      </c>
      <c r="L7" s="38">
        <f>ROUND(D7*F7*H7,2)</f>
        <v>5.18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5.18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218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296</v>
      </c>
      <c r="B65" s="111" t="s">
        <v>219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5.18</v>
      </c>
      <c r="K66" s="120"/>
      <c r="L66" s="121"/>
    </row>
    <row r="67" spans="1:12">
      <c r="A67" s="76" t="s">
        <v>218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7" priority="1" stopIfTrue="1">
      <formula>$A67="EDIF"</formula>
    </cfRule>
    <cfRule type="expression" dxfId="1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>
  <sheetPr codeName="Plan63"/>
  <dimension ref="A1:L80"/>
  <sheetViews>
    <sheetView showZeros="0" topLeftCell="A6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220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17</v>
      </c>
      <c r="E5" s="20"/>
      <c r="F5" s="1" t="s">
        <v>47</v>
      </c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71">
        <v>47</v>
      </c>
      <c r="E7" s="1" t="s">
        <v>4</v>
      </c>
      <c r="F7" s="71">
        <v>7.0000000000000007E-2</v>
      </c>
      <c r="G7" s="20"/>
      <c r="H7" s="21"/>
      <c r="I7" s="20"/>
      <c r="J7" s="21"/>
      <c r="K7" s="1" t="str">
        <f>IF($L7=0,"","=")</f>
        <v>=</v>
      </c>
      <c r="L7" s="38">
        <f>ROUND(D7*F7,2)</f>
        <v>3.29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3.29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221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297</v>
      </c>
      <c r="B65" s="111" t="s">
        <v>222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3.29</v>
      </c>
      <c r="K66" s="120"/>
      <c r="L66" s="121"/>
    </row>
    <row r="67" spans="1:12">
      <c r="A67" s="76" t="s">
        <v>221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5" priority="1" stopIfTrue="1">
      <formula>$A67="EDIF"</formula>
    </cfRule>
    <cfRule type="expression" dxfId="1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2.xml><?xml version="1.0" encoding="utf-8"?>
<worksheet xmlns="http://schemas.openxmlformats.org/spreadsheetml/2006/main" xmlns:r="http://schemas.openxmlformats.org/officeDocument/2006/relationships">
  <sheetPr codeName="Plan64"/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223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17</v>
      </c>
      <c r="E5" s="20"/>
      <c r="F5" s="1" t="s">
        <v>48</v>
      </c>
      <c r="G5" s="20"/>
      <c r="H5" s="1" t="s">
        <v>8</v>
      </c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47</v>
      </c>
      <c r="E7" s="1" t="s">
        <v>4</v>
      </c>
      <c r="F7" s="99">
        <v>0.4</v>
      </c>
      <c r="G7" s="1"/>
      <c r="H7" s="82"/>
      <c r="I7" s="1"/>
      <c r="J7" s="81"/>
      <c r="K7" s="1" t="str">
        <f>IF($L7=0,"","=")</f>
        <v>=</v>
      </c>
      <c r="L7" s="38">
        <f>ROUND(D7*F7,2)</f>
        <v>18.8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18.8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224</v>
      </c>
      <c r="I63" s="33"/>
      <c r="J63" s="31" t="s">
        <v>59</v>
      </c>
      <c r="K63" s="33"/>
      <c r="L63" s="44" t="s">
        <v>2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298</v>
      </c>
      <c r="B65" s="111" t="s">
        <v>225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18.8</v>
      </c>
      <c r="K66" s="120"/>
      <c r="L66" s="121"/>
    </row>
    <row r="67" spans="1:12">
      <c r="A67" s="76" t="s">
        <v>224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3" priority="1" stopIfTrue="1">
      <formula>$A67="EDIF"</formula>
    </cfRule>
    <cfRule type="expression" dxfId="1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3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226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49</v>
      </c>
      <c r="G5" s="20"/>
      <c r="H5" s="100" t="s">
        <v>50</v>
      </c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69</v>
      </c>
      <c r="E7" s="1" t="s">
        <v>4</v>
      </c>
      <c r="F7" s="99">
        <v>4</v>
      </c>
      <c r="G7" s="1" t="s">
        <v>5</v>
      </c>
      <c r="H7" s="82">
        <v>1.32</v>
      </c>
      <c r="I7" s="1"/>
      <c r="J7" s="81"/>
      <c r="K7" s="1" t="str">
        <f>IF($L7=0,"","=")</f>
        <v>=</v>
      </c>
      <c r="L7" s="38">
        <f>ROUND(D7*F7+H7,2)</f>
        <v>277.32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277.32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227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299</v>
      </c>
      <c r="B65" s="111" t="s">
        <v>228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277.32</v>
      </c>
      <c r="K66" s="120"/>
      <c r="L66" s="121"/>
    </row>
    <row r="67" spans="1:12">
      <c r="A67" s="76" t="s">
        <v>227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1" priority="1" stopIfTrue="1">
      <formula>$A67="EDIF"</formula>
    </cfRule>
    <cfRule type="expression" dxfId="1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4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229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25</v>
      </c>
      <c r="E5" s="20"/>
      <c r="F5" s="1" t="s">
        <v>51</v>
      </c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45.54</v>
      </c>
      <c r="E7" s="1" t="s">
        <v>4</v>
      </c>
      <c r="F7" s="81">
        <v>130</v>
      </c>
      <c r="G7" s="1"/>
      <c r="H7" s="82"/>
      <c r="I7" s="1"/>
      <c r="J7" s="81"/>
      <c r="K7" s="1"/>
      <c r="L7" s="38">
        <f>ROUND(D7*F7+H7*J7,2)</f>
        <v>5920.2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5920.2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230</v>
      </c>
      <c r="I63" s="33"/>
      <c r="J63" s="31" t="s">
        <v>59</v>
      </c>
      <c r="K63" s="33"/>
      <c r="L63" s="44" t="s">
        <v>231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300</v>
      </c>
      <c r="B65" s="111" t="s">
        <v>232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5920.2</v>
      </c>
      <c r="K66" s="120"/>
      <c r="L66" s="121"/>
    </row>
    <row r="67" spans="1:12">
      <c r="A67" s="76" t="s">
        <v>230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9" priority="1" stopIfTrue="1">
      <formula>$A67="EDIF"</formula>
    </cfRule>
    <cfRule type="expression" dxfId="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5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6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233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52</v>
      </c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69</v>
      </c>
      <c r="E7" s="1" t="s">
        <v>4</v>
      </c>
      <c r="F7" s="99">
        <v>0.66</v>
      </c>
      <c r="G7" s="1"/>
      <c r="H7" s="82"/>
      <c r="I7" s="1"/>
      <c r="J7" s="81"/>
      <c r="K7" s="1" t="str">
        <f>IF($L7=0,"","=")</f>
        <v>=</v>
      </c>
      <c r="L7" s="38">
        <f>ROUND(D7*F7+H7*J7,2)</f>
        <v>45.54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45.54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234</v>
      </c>
      <c r="I63" s="33"/>
      <c r="J63" s="31" t="s">
        <v>59</v>
      </c>
      <c r="K63" s="33"/>
      <c r="L63" s="44" t="s">
        <v>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301</v>
      </c>
      <c r="B65" s="111" t="s">
        <v>235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45.54</v>
      </c>
      <c r="K66" s="120"/>
      <c r="L66" s="121"/>
    </row>
    <row r="67" spans="1:12">
      <c r="A67" s="76" t="s">
        <v>234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7" priority="1" stopIfTrue="1">
      <formula>$A67="EDIF"</formula>
    </cfRule>
    <cfRule type="expression" dxfId="6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6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5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236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53</v>
      </c>
      <c r="E5" s="20"/>
      <c r="F5" s="1"/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2051.79</v>
      </c>
      <c r="E7" s="1" t="str">
        <f>IF($F7=0,"","x")</f>
        <v/>
      </c>
      <c r="F7" s="81"/>
      <c r="G7" s="1"/>
      <c r="H7" s="82"/>
      <c r="I7" s="1"/>
      <c r="J7" s="81"/>
      <c r="K7" s="1" t="str">
        <f>IF($L7=0,"","=")</f>
        <v>=</v>
      </c>
      <c r="L7" s="38">
        <f>D7</f>
        <v>2051.79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2051.79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237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302</v>
      </c>
      <c r="B65" s="111" t="s">
        <v>238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2051.79</v>
      </c>
      <c r="K66" s="120"/>
      <c r="L66" s="121"/>
    </row>
    <row r="67" spans="1:12">
      <c r="A67" s="76" t="s">
        <v>237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5" priority="1" stopIfTrue="1">
      <formula>$A67="EDIF"</formula>
    </cfRule>
    <cfRule type="expression" dxfId="4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7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61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239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53</v>
      </c>
      <c r="E5" s="20"/>
      <c r="F5" s="1" t="s">
        <v>44</v>
      </c>
      <c r="G5" s="20"/>
      <c r="H5" s="1" t="s">
        <v>54</v>
      </c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2051.79</v>
      </c>
      <c r="E7" s="1" t="s">
        <v>4</v>
      </c>
      <c r="F7" s="99">
        <v>0.1</v>
      </c>
      <c r="G7" s="1" t="s">
        <v>4</v>
      </c>
      <c r="H7" s="82">
        <v>29</v>
      </c>
      <c r="I7" s="1" t="str">
        <f>IF($J7=0,"","x")</f>
        <v/>
      </c>
      <c r="J7" s="81"/>
      <c r="K7" s="1" t="str">
        <f>IF($L7=0,"","=")</f>
        <v>=</v>
      </c>
      <c r="L7" s="38">
        <f>ROUND(D7*F7*H7,2)</f>
        <v>5950.19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5950.19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240</v>
      </c>
      <c r="I63" s="33"/>
      <c r="J63" s="31" t="s">
        <v>59</v>
      </c>
      <c r="K63" s="33"/>
      <c r="L63" s="44" t="s">
        <v>241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303</v>
      </c>
      <c r="B65" s="111" t="s">
        <v>242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5950.19</v>
      </c>
      <c r="K66" s="120"/>
      <c r="L66" s="121"/>
    </row>
    <row r="67" spans="1:12">
      <c r="A67" s="76" t="s">
        <v>240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3" priority="1" stopIfTrue="1">
      <formula>$A67="EDIF"</formula>
    </cfRule>
    <cfRule type="expression" dxfId="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68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62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197</v>
      </c>
    </row>
    <row r="5" spans="1:12" ht="20.100000000000001" customHeight="1">
      <c r="A5" s="57" t="s">
        <v>57</v>
      </c>
      <c r="B5" s="74" t="s">
        <v>46</v>
      </c>
      <c r="C5" s="20"/>
      <c r="D5" s="1" t="s">
        <v>22</v>
      </c>
      <c r="E5" s="20"/>
      <c r="F5" s="1" t="s">
        <v>20</v>
      </c>
      <c r="G5" s="20"/>
      <c r="H5" s="1"/>
      <c r="I5" s="20"/>
      <c r="J5" s="1"/>
      <c r="K5" s="20"/>
      <c r="L5" s="80" t="s">
        <v>11</v>
      </c>
    </row>
    <row r="6" spans="1:12" ht="20.100000000000001" customHeight="1">
      <c r="A6" s="64"/>
      <c r="B6" s="28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75" t="s">
        <v>9</v>
      </c>
      <c r="B7" s="2" t="s">
        <v>16</v>
      </c>
      <c r="C7" s="20"/>
      <c r="D7" s="82">
        <v>284</v>
      </c>
      <c r="E7" s="1" t="s">
        <v>4</v>
      </c>
      <c r="F7" s="99">
        <v>2</v>
      </c>
      <c r="G7" s="1"/>
      <c r="H7" s="82"/>
      <c r="I7" s="1"/>
      <c r="J7" s="81"/>
      <c r="K7" s="1" t="str">
        <f>IF($L7=0,"","=")</f>
        <v>=</v>
      </c>
      <c r="L7" s="38">
        <f>ROUND(D7*F7+H7*J7,2)</f>
        <v>568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568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198</v>
      </c>
      <c r="I63" s="33"/>
      <c r="J63" s="31" t="s">
        <v>59</v>
      </c>
      <c r="K63" s="33"/>
      <c r="L63" s="44" t="s">
        <v>3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304</v>
      </c>
      <c r="B65" s="111" t="s">
        <v>199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568</v>
      </c>
      <c r="K66" s="120"/>
      <c r="L66" s="121"/>
    </row>
    <row r="67" spans="1:12">
      <c r="A67" s="76" t="s">
        <v>198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 ht="15.75" customHeight="1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" priority="1" stopIfTrue="1">
      <formula>$A67="EDIF"</formula>
    </cfRule>
    <cfRule type="expression" dxfId="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46"/>
  <dimension ref="A1:L79"/>
  <sheetViews>
    <sheetView showZeros="0" topLeftCell="A58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82</v>
      </c>
    </row>
    <row r="5" spans="1:12" ht="20.100000000000001" customHeight="1">
      <c r="A5" s="6" t="s">
        <v>57</v>
      </c>
      <c r="B5" s="17" t="s">
        <v>15</v>
      </c>
      <c r="C5" s="20"/>
      <c r="D5" s="1"/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1</v>
      </c>
      <c r="E7" s="20"/>
      <c r="F7" s="21"/>
      <c r="G7" s="20"/>
      <c r="H7" s="21"/>
      <c r="I7" s="20"/>
      <c r="J7" s="21"/>
      <c r="K7" s="20"/>
      <c r="L7" s="38">
        <f>D7</f>
        <v>1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1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83</v>
      </c>
      <c r="I63" s="33"/>
      <c r="J63" s="31" t="s">
        <v>59</v>
      </c>
      <c r="K63" s="33"/>
      <c r="L63" s="44" t="s">
        <v>84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245</v>
      </c>
      <c r="B65" s="111" t="s">
        <v>85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1</v>
      </c>
      <c r="K66" s="120"/>
      <c r="L66" s="121"/>
    </row>
    <row r="67" spans="1:12">
      <c r="A67" s="76" t="s">
        <v>83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23" priority="1" stopIfTrue="1">
      <formula>$A67="EDIF"</formula>
    </cfRule>
    <cfRule type="expression" dxfId="122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15">
    <pageSetUpPr fitToPage="1"/>
  </sheetPr>
  <dimension ref="A1:P80"/>
  <sheetViews>
    <sheetView showZeros="0" topLeftCell="A67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2.125" bestFit="1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5.75" customWidth="1"/>
    <col min="15" max="15" width="3.625" customWidth="1"/>
    <col min="16" max="16" width="20.75" customWidth="1"/>
  </cols>
  <sheetData>
    <row r="1" spans="1:16">
      <c r="A1" s="31"/>
      <c r="B1" s="32"/>
      <c r="C1" s="32"/>
      <c r="D1" s="32"/>
      <c r="E1" s="32"/>
      <c r="F1" s="33"/>
      <c r="G1" s="33"/>
      <c r="H1" s="33"/>
      <c r="I1" s="33"/>
      <c r="J1" s="33"/>
      <c r="K1" s="33"/>
      <c r="L1" s="33"/>
      <c r="M1" s="33"/>
      <c r="N1" s="33"/>
      <c r="O1" s="33"/>
      <c r="P1" s="5"/>
    </row>
    <row r="2" spans="1:16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86</v>
      </c>
    </row>
    <row r="5" spans="1:16" ht="20.100000000000001" customHeight="1">
      <c r="A5" s="6" t="s">
        <v>57</v>
      </c>
      <c r="B5" s="17" t="s">
        <v>15</v>
      </c>
      <c r="C5" s="20"/>
      <c r="D5" s="1" t="s">
        <v>18</v>
      </c>
      <c r="E5" s="20"/>
      <c r="F5" s="1"/>
      <c r="G5" s="20"/>
      <c r="H5" s="20"/>
      <c r="I5" s="1"/>
      <c r="J5" s="20"/>
      <c r="K5" s="1"/>
      <c r="L5" s="20"/>
      <c r="M5" s="20"/>
      <c r="N5" s="63"/>
      <c r="O5" s="20"/>
      <c r="P5" s="80" t="s">
        <v>11</v>
      </c>
    </row>
    <row r="6" spans="1:16" ht="20.100000000000001" customHeight="1">
      <c r="A6" s="19"/>
      <c r="B6" s="17"/>
      <c r="C6" s="28"/>
      <c r="D6" s="65"/>
      <c r="E6" s="28"/>
      <c r="F6" s="65"/>
      <c r="G6" s="28"/>
      <c r="H6" s="28"/>
      <c r="I6" s="66"/>
      <c r="J6" s="28"/>
      <c r="K6" s="67"/>
      <c r="L6" s="68"/>
      <c r="M6" s="28"/>
      <c r="N6" s="69"/>
      <c r="O6" s="28"/>
      <c r="P6" s="70"/>
    </row>
    <row r="7" spans="1:16" ht="20.100000000000001" customHeight="1">
      <c r="A7" s="6" t="s">
        <v>9</v>
      </c>
      <c r="B7" s="2" t="s">
        <v>16</v>
      </c>
      <c r="C7" s="1"/>
      <c r="D7" s="71">
        <v>6000</v>
      </c>
      <c r="E7" s="1"/>
      <c r="F7" s="71"/>
      <c r="G7" s="1"/>
      <c r="H7" s="1"/>
      <c r="I7" s="71"/>
      <c r="J7" s="1"/>
      <c r="K7" s="72"/>
      <c r="L7" s="1"/>
      <c r="M7" s="1"/>
      <c r="N7" s="72"/>
      <c r="O7" s="1" t="str">
        <f>IF($P7=0,"","=")</f>
        <v>=</v>
      </c>
      <c r="P7" s="73">
        <f>D7</f>
        <v>6000</v>
      </c>
    </row>
    <row r="8" spans="1:16" ht="20.100000000000001" customHeight="1">
      <c r="A8" s="6"/>
      <c r="B8" s="2"/>
      <c r="C8" s="1"/>
      <c r="D8" s="71"/>
      <c r="E8" s="1"/>
      <c r="F8" s="71"/>
      <c r="G8" s="1"/>
      <c r="H8" s="1"/>
      <c r="I8" s="71"/>
      <c r="J8" s="1"/>
      <c r="K8" s="72"/>
      <c r="L8" s="1"/>
      <c r="M8" s="1"/>
      <c r="N8" s="72"/>
      <c r="O8" s="1"/>
      <c r="P8" s="73"/>
    </row>
    <row r="9" spans="1:16" ht="20.100000000000001" customHeight="1">
      <c r="A9" s="19"/>
      <c r="B9" s="74"/>
      <c r="C9" s="74"/>
      <c r="D9" s="20"/>
      <c r="E9" s="20"/>
      <c r="F9" s="17"/>
      <c r="G9" s="17"/>
      <c r="H9" s="20"/>
      <c r="I9" s="21"/>
      <c r="J9" s="20"/>
      <c r="K9" s="21"/>
      <c r="L9" s="21"/>
      <c r="M9" s="20"/>
      <c r="N9" s="21"/>
      <c r="O9" s="20"/>
      <c r="P9" s="18"/>
    </row>
    <row r="10" spans="1:16" ht="20.100000000000001" customHeight="1">
      <c r="A10" s="19"/>
      <c r="B10" s="74"/>
      <c r="C10" s="74"/>
      <c r="D10" s="20"/>
      <c r="E10" s="20"/>
      <c r="F10" s="17"/>
      <c r="G10" s="17"/>
      <c r="H10" s="20"/>
      <c r="I10" s="26"/>
      <c r="J10" s="20"/>
      <c r="K10" s="25"/>
      <c r="L10" s="24"/>
      <c r="M10" s="20"/>
      <c r="N10" s="26"/>
      <c r="O10" s="20"/>
      <c r="P10" s="18"/>
    </row>
    <row r="11" spans="1:16" ht="20.100000000000001" customHeight="1">
      <c r="A11" s="19"/>
      <c r="B11" s="74"/>
      <c r="C11" s="74"/>
      <c r="D11" s="20"/>
      <c r="E11" s="20"/>
      <c r="F11" s="17"/>
      <c r="G11" s="17"/>
      <c r="H11" s="20"/>
      <c r="I11" s="21"/>
      <c r="J11" s="20"/>
      <c r="K11" s="21"/>
      <c r="L11" s="21"/>
      <c r="M11" s="20"/>
      <c r="N11" s="21"/>
      <c r="O11" s="20"/>
      <c r="P11" s="18"/>
    </row>
    <row r="12" spans="1:16" ht="20.100000000000001" customHeight="1">
      <c r="A12" s="19"/>
      <c r="B12" s="74"/>
      <c r="C12" s="74"/>
      <c r="D12" s="20"/>
      <c r="E12" s="20"/>
      <c r="F12" s="17"/>
      <c r="G12" s="17"/>
      <c r="H12" s="20"/>
      <c r="I12" s="26"/>
      <c r="J12" s="20"/>
      <c r="K12" s="25"/>
      <c r="L12" s="24"/>
      <c r="M12" s="20"/>
      <c r="N12" s="26"/>
      <c r="O12" s="20"/>
      <c r="P12" s="18"/>
    </row>
    <row r="13" spans="1:16" ht="20.100000000000001" customHeight="1">
      <c r="A13" s="19"/>
      <c r="B13" s="74"/>
      <c r="C13" s="74"/>
      <c r="D13" s="20"/>
      <c r="E13" s="20"/>
      <c r="F13" s="17"/>
      <c r="G13" s="17"/>
      <c r="H13" s="20"/>
      <c r="I13" s="21"/>
      <c r="J13" s="20"/>
      <c r="K13" s="21"/>
      <c r="L13" s="21"/>
      <c r="M13" s="20"/>
      <c r="N13" s="21"/>
      <c r="O13" s="20"/>
      <c r="P13" s="18"/>
    </row>
    <row r="14" spans="1:16" ht="20.100000000000001" customHeight="1">
      <c r="A14" s="19"/>
      <c r="B14" s="74"/>
      <c r="C14" s="74"/>
      <c r="D14" s="20"/>
      <c r="E14" s="20"/>
      <c r="F14" s="17"/>
      <c r="G14" s="17"/>
      <c r="H14" s="20"/>
      <c r="I14" s="26"/>
      <c r="J14" s="20"/>
      <c r="K14" s="25"/>
      <c r="L14" s="24"/>
      <c r="M14" s="20"/>
      <c r="N14" s="26"/>
      <c r="O14" s="20"/>
      <c r="P14" s="18"/>
    </row>
    <row r="15" spans="1:16" ht="20.100000000000001" customHeight="1">
      <c r="A15" s="19"/>
      <c r="B15" s="17"/>
      <c r="C15" s="17"/>
      <c r="D15" s="20"/>
      <c r="E15" s="20"/>
      <c r="F15" s="17"/>
      <c r="G15" s="17"/>
      <c r="H15" s="20"/>
      <c r="I15" s="21"/>
      <c r="J15" s="20"/>
      <c r="K15" s="21"/>
      <c r="L15" s="21"/>
      <c r="M15" s="20"/>
      <c r="N15" s="21"/>
      <c r="O15" s="20"/>
      <c r="P15" s="18"/>
    </row>
    <row r="16" spans="1:16" ht="20.100000000000001" customHeight="1">
      <c r="A16" s="19"/>
      <c r="B16" s="17"/>
      <c r="C16" s="17"/>
      <c r="D16" s="20"/>
      <c r="E16" s="20"/>
      <c r="F16" s="17"/>
      <c r="G16" s="17"/>
      <c r="H16" s="20"/>
      <c r="I16" s="21"/>
      <c r="J16" s="20"/>
      <c r="K16" s="21"/>
      <c r="L16" s="21"/>
      <c r="M16" s="20"/>
      <c r="N16" s="21"/>
      <c r="O16" s="20"/>
      <c r="P16" s="18"/>
    </row>
    <row r="17" spans="1:16" ht="20.100000000000001" customHeight="1">
      <c r="A17" s="19"/>
      <c r="B17" s="17"/>
      <c r="C17" s="17"/>
      <c r="D17" s="20"/>
      <c r="E17" s="20"/>
      <c r="F17" s="17"/>
      <c r="G17" s="17"/>
      <c r="H17" s="20"/>
      <c r="I17" s="21"/>
      <c r="J17" s="20"/>
      <c r="K17" s="21"/>
      <c r="L17" s="21"/>
      <c r="M17" s="20"/>
      <c r="N17" s="21"/>
      <c r="O17" s="20"/>
      <c r="P17" s="18"/>
    </row>
    <row r="18" spans="1:16" ht="20.100000000000001" customHeight="1">
      <c r="A18" s="19"/>
      <c r="B18" s="17"/>
      <c r="C18" s="17"/>
      <c r="D18" s="20"/>
      <c r="E18" s="20"/>
      <c r="F18" s="17"/>
      <c r="G18" s="17"/>
      <c r="H18" s="20"/>
      <c r="I18" s="21"/>
      <c r="J18" s="20"/>
      <c r="K18" s="21"/>
      <c r="L18" s="21"/>
      <c r="M18" s="20"/>
      <c r="N18" s="21"/>
      <c r="O18" s="20"/>
      <c r="P18" s="18"/>
    </row>
    <row r="19" spans="1:16" ht="20.100000000000001" customHeight="1">
      <c r="A19" s="19"/>
      <c r="B19" s="17"/>
      <c r="C19" s="17"/>
      <c r="D19" s="20"/>
      <c r="E19" s="20"/>
      <c r="F19" s="17"/>
      <c r="G19" s="17"/>
      <c r="H19" s="20"/>
      <c r="I19" s="21"/>
      <c r="J19" s="20"/>
      <c r="K19" s="21"/>
      <c r="L19" s="21"/>
      <c r="M19" s="20"/>
      <c r="N19" s="21"/>
      <c r="O19" s="20"/>
      <c r="P19" s="18"/>
    </row>
    <row r="20" spans="1:16" ht="20.100000000000001" customHeight="1">
      <c r="A20" s="19"/>
      <c r="B20" s="17"/>
      <c r="C20" s="17"/>
      <c r="D20" s="20"/>
      <c r="E20" s="20"/>
      <c r="F20" s="17"/>
      <c r="G20" s="17"/>
      <c r="H20" s="20"/>
      <c r="I20" s="21"/>
      <c r="J20" s="20"/>
      <c r="K20" s="21"/>
      <c r="L20" s="21"/>
      <c r="M20" s="20"/>
      <c r="N20" s="21"/>
      <c r="O20" s="20"/>
      <c r="P20" s="18"/>
    </row>
    <row r="21" spans="1:16" ht="20.100000000000001" customHeight="1">
      <c r="A21" s="19"/>
      <c r="B21" s="17"/>
      <c r="C21" s="17"/>
      <c r="D21" s="20"/>
      <c r="E21" s="20"/>
      <c r="F21" s="17"/>
      <c r="G21" s="17"/>
      <c r="H21" s="20"/>
      <c r="I21" s="21"/>
      <c r="J21" s="20"/>
      <c r="K21" s="21"/>
      <c r="L21" s="21"/>
      <c r="M21" s="20"/>
      <c r="N21" s="21"/>
      <c r="O21" s="20"/>
      <c r="P21" s="18"/>
    </row>
    <row r="22" spans="1:16" ht="20.100000000000001" customHeight="1">
      <c r="A22" s="19"/>
      <c r="B22" s="17"/>
      <c r="C22" s="17"/>
      <c r="D22" s="20"/>
      <c r="E22" s="20"/>
      <c r="F22" s="17"/>
      <c r="G22" s="17"/>
      <c r="H22" s="20"/>
      <c r="I22" s="21"/>
      <c r="J22" s="20"/>
      <c r="K22" s="21"/>
      <c r="L22" s="21"/>
      <c r="M22" s="20"/>
      <c r="N22" s="21"/>
      <c r="O22" s="20"/>
      <c r="P22" s="18"/>
    </row>
    <row r="23" spans="1:16" ht="20.100000000000001" customHeight="1">
      <c r="A23" s="19"/>
      <c r="B23" s="17"/>
      <c r="C23" s="17"/>
      <c r="D23" s="20"/>
      <c r="E23" s="20"/>
      <c r="F23" s="17"/>
      <c r="G23" s="17"/>
      <c r="H23" s="20"/>
      <c r="I23" s="21"/>
      <c r="J23" s="20"/>
      <c r="K23" s="21"/>
      <c r="L23" s="21"/>
      <c r="M23" s="20"/>
      <c r="N23" s="21"/>
      <c r="O23" s="20"/>
      <c r="P23" s="18"/>
    </row>
    <row r="24" spans="1:16" ht="20.100000000000001" customHeight="1">
      <c r="A24" s="19"/>
      <c r="B24" s="17"/>
      <c r="C24" s="17"/>
      <c r="D24" s="20"/>
      <c r="E24" s="20"/>
      <c r="F24" s="17"/>
      <c r="G24" s="17"/>
      <c r="H24" s="20"/>
      <c r="I24" s="21"/>
      <c r="J24" s="20"/>
      <c r="K24" s="21"/>
      <c r="L24" s="21"/>
      <c r="M24" s="20"/>
      <c r="N24" s="21"/>
      <c r="O24" s="20"/>
      <c r="P24" s="18"/>
    </row>
    <row r="25" spans="1:16" ht="20.100000000000001" customHeight="1">
      <c r="A25" s="19"/>
      <c r="B25" s="17"/>
      <c r="C25" s="17"/>
      <c r="D25" s="20"/>
      <c r="E25" s="20"/>
      <c r="F25" s="17"/>
      <c r="G25" s="17"/>
      <c r="H25" s="20"/>
      <c r="I25" s="21"/>
      <c r="J25" s="20"/>
      <c r="K25" s="21"/>
      <c r="L25" s="21"/>
      <c r="M25" s="20"/>
      <c r="N25" s="21"/>
      <c r="O25" s="20"/>
      <c r="P25" s="18"/>
    </row>
    <row r="26" spans="1:16" ht="20.100000000000001" customHeight="1">
      <c r="A26" s="19"/>
      <c r="B26" s="17"/>
      <c r="C26" s="17"/>
      <c r="D26" s="20"/>
      <c r="E26" s="20"/>
      <c r="F26" s="17"/>
      <c r="G26" s="17"/>
      <c r="H26" s="20"/>
      <c r="I26" s="21"/>
      <c r="J26" s="20"/>
      <c r="K26" s="21"/>
      <c r="L26" s="21"/>
      <c r="M26" s="20"/>
      <c r="N26" s="21"/>
      <c r="O26" s="20"/>
      <c r="P26" s="18"/>
    </row>
    <row r="27" spans="1:16" ht="20.100000000000001" customHeight="1">
      <c r="A27" s="19"/>
      <c r="B27" s="17"/>
      <c r="C27" s="17"/>
      <c r="D27" s="20"/>
      <c r="E27" s="20"/>
      <c r="F27" s="17"/>
      <c r="G27" s="17"/>
      <c r="H27" s="20"/>
      <c r="I27" s="21"/>
      <c r="J27" s="20"/>
      <c r="K27" s="21"/>
      <c r="L27" s="21"/>
      <c r="M27" s="20"/>
      <c r="N27" s="21"/>
      <c r="O27" s="20"/>
      <c r="P27" s="18"/>
    </row>
    <row r="28" spans="1:16" ht="20.100000000000001" customHeight="1">
      <c r="A28" s="19"/>
      <c r="B28" s="17"/>
      <c r="C28" s="17"/>
      <c r="D28" s="20"/>
      <c r="E28" s="20"/>
      <c r="F28" s="17"/>
      <c r="G28" s="17"/>
      <c r="H28" s="20"/>
      <c r="I28" s="21"/>
      <c r="J28" s="20"/>
      <c r="K28" s="21"/>
      <c r="L28" s="21"/>
      <c r="M28" s="20"/>
      <c r="N28" s="21"/>
      <c r="O28" s="20"/>
      <c r="P28" s="18"/>
    </row>
    <row r="29" spans="1:16" ht="20.100000000000001" customHeight="1">
      <c r="A29" s="19"/>
      <c r="B29" s="17"/>
      <c r="C29" s="17"/>
      <c r="D29" s="20"/>
      <c r="E29" s="20"/>
      <c r="F29" s="17"/>
      <c r="G29" s="17"/>
      <c r="H29" s="20"/>
      <c r="I29" s="21"/>
      <c r="J29" s="20"/>
      <c r="K29" s="21"/>
      <c r="L29" s="21"/>
      <c r="M29" s="20"/>
      <c r="N29" s="21"/>
      <c r="O29" s="20"/>
      <c r="P29" s="18"/>
    </row>
    <row r="30" spans="1:16" ht="20.100000000000001" customHeight="1">
      <c r="A30" s="19"/>
      <c r="B30" s="17"/>
      <c r="C30" s="17"/>
      <c r="D30" s="20"/>
      <c r="E30" s="20"/>
      <c r="F30" s="17"/>
      <c r="G30" s="17"/>
      <c r="H30" s="20"/>
      <c r="I30" s="21"/>
      <c r="J30" s="20"/>
      <c r="K30" s="21"/>
      <c r="L30" s="21"/>
      <c r="M30" s="20"/>
      <c r="N30" s="21"/>
      <c r="O30" s="20"/>
      <c r="P30" s="18"/>
    </row>
    <row r="31" spans="1:16" ht="20.100000000000001" customHeight="1">
      <c r="A31" s="19"/>
      <c r="B31" s="17"/>
      <c r="C31" s="17"/>
      <c r="D31" s="20"/>
      <c r="E31" s="20"/>
      <c r="F31" s="17"/>
      <c r="G31" s="17"/>
      <c r="H31" s="20"/>
      <c r="I31" s="21"/>
      <c r="J31" s="20"/>
      <c r="K31" s="21"/>
      <c r="L31" s="21"/>
      <c r="M31" s="20"/>
      <c r="N31" s="21"/>
      <c r="O31" s="20"/>
      <c r="P31" s="18"/>
    </row>
    <row r="32" spans="1:16" ht="20.100000000000001" customHeight="1">
      <c r="A32" s="19"/>
      <c r="B32" s="17"/>
      <c r="C32" s="17"/>
      <c r="D32" s="20"/>
      <c r="E32" s="20"/>
      <c r="F32" s="17"/>
      <c r="G32" s="17"/>
      <c r="H32" s="20"/>
      <c r="I32" s="21"/>
      <c r="J32" s="20"/>
      <c r="K32" s="21"/>
      <c r="L32" s="21"/>
      <c r="M32" s="20"/>
      <c r="N32" s="21"/>
      <c r="O32" s="20"/>
      <c r="P32" s="18"/>
    </row>
    <row r="33" spans="1:16" ht="20.100000000000001" customHeight="1">
      <c r="A33" s="19"/>
      <c r="B33" s="17"/>
      <c r="C33" s="17"/>
      <c r="D33" s="20"/>
      <c r="E33" s="20"/>
      <c r="F33" s="17"/>
      <c r="G33" s="17"/>
      <c r="H33" s="20"/>
      <c r="I33" s="21"/>
      <c r="J33" s="20"/>
      <c r="K33" s="21"/>
      <c r="L33" s="21"/>
      <c r="M33" s="20"/>
      <c r="N33" s="21"/>
      <c r="O33" s="20"/>
      <c r="P33" s="18"/>
    </row>
    <row r="34" spans="1:16" ht="20.100000000000001" customHeight="1">
      <c r="A34" s="19"/>
      <c r="B34" s="17"/>
      <c r="C34" s="17"/>
      <c r="D34" s="20"/>
      <c r="E34" s="20"/>
      <c r="F34" s="17"/>
      <c r="G34" s="17"/>
      <c r="H34" s="20"/>
      <c r="I34" s="21"/>
      <c r="J34" s="20"/>
      <c r="K34" s="21"/>
      <c r="L34" s="21"/>
      <c r="M34" s="20"/>
      <c r="N34" s="21"/>
      <c r="O34" s="20"/>
      <c r="P34" s="18"/>
    </row>
    <row r="35" spans="1:16" ht="20.100000000000001" customHeight="1">
      <c r="A35" s="19"/>
      <c r="B35" s="17"/>
      <c r="C35" s="17"/>
      <c r="D35" s="20"/>
      <c r="E35" s="20"/>
      <c r="F35" s="17"/>
      <c r="G35" s="17"/>
      <c r="H35" s="20"/>
      <c r="I35" s="21"/>
      <c r="J35" s="20"/>
      <c r="K35" s="21"/>
      <c r="L35" s="21"/>
      <c r="M35" s="20"/>
      <c r="N35" s="21"/>
      <c r="O35" s="20"/>
      <c r="P35" s="18"/>
    </row>
    <row r="36" spans="1:16" ht="20.100000000000001" customHeight="1">
      <c r="A36" s="19"/>
      <c r="B36" s="17"/>
      <c r="C36" s="17"/>
      <c r="D36" s="20"/>
      <c r="E36" s="20"/>
      <c r="F36" s="17"/>
      <c r="G36" s="17"/>
      <c r="H36" s="20"/>
      <c r="I36" s="21"/>
      <c r="J36" s="20"/>
      <c r="K36" s="21"/>
      <c r="L36" s="21"/>
      <c r="M36" s="20"/>
      <c r="N36" s="21"/>
      <c r="O36" s="20"/>
      <c r="P36" s="18"/>
    </row>
    <row r="37" spans="1:16" ht="20.100000000000001" customHeight="1">
      <c r="A37" s="19"/>
      <c r="B37" s="17"/>
      <c r="C37" s="17"/>
      <c r="D37" s="20"/>
      <c r="E37" s="20"/>
      <c r="F37" s="17"/>
      <c r="G37" s="17"/>
      <c r="H37" s="20"/>
      <c r="I37" s="21"/>
      <c r="J37" s="20"/>
      <c r="K37" s="21"/>
      <c r="L37" s="21"/>
      <c r="M37" s="20"/>
      <c r="N37" s="21"/>
      <c r="O37" s="20"/>
      <c r="P37" s="18"/>
    </row>
    <row r="38" spans="1:16" ht="20.100000000000001" customHeight="1">
      <c r="A38" s="19"/>
      <c r="B38" s="17"/>
      <c r="C38" s="17"/>
      <c r="D38" s="20"/>
      <c r="E38" s="20"/>
      <c r="F38" s="17"/>
      <c r="G38" s="17"/>
      <c r="H38" s="20"/>
      <c r="I38" s="21"/>
      <c r="J38" s="20"/>
      <c r="K38" s="21"/>
      <c r="L38" s="21"/>
      <c r="M38" s="20"/>
      <c r="N38" s="21"/>
      <c r="O38" s="20"/>
      <c r="P38" s="18"/>
    </row>
    <row r="39" spans="1:16" ht="20.100000000000001" customHeight="1">
      <c r="A39" s="19"/>
      <c r="B39" s="17"/>
      <c r="C39" s="17"/>
      <c r="D39" s="20"/>
      <c r="E39" s="20"/>
      <c r="F39" s="17"/>
      <c r="G39" s="17"/>
      <c r="H39" s="20"/>
      <c r="I39" s="21"/>
      <c r="J39" s="20"/>
      <c r="K39" s="21"/>
      <c r="L39" s="21"/>
      <c r="M39" s="20"/>
      <c r="N39" s="21"/>
      <c r="O39" s="20"/>
      <c r="P39" s="18"/>
    </row>
    <row r="40" spans="1:16" ht="20.100000000000001" customHeight="1">
      <c r="A40" s="19"/>
      <c r="B40" s="17"/>
      <c r="C40" s="17"/>
      <c r="D40" s="20"/>
      <c r="E40" s="20"/>
      <c r="F40" s="17"/>
      <c r="G40" s="17"/>
      <c r="H40" s="20"/>
      <c r="I40" s="21"/>
      <c r="J40" s="20"/>
      <c r="K40" s="21"/>
      <c r="L40" s="21"/>
      <c r="M40" s="20"/>
      <c r="N40" s="21"/>
      <c r="O40" s="20"/>
      <c r="P40" s="18"/>
    </row>
    <row r="41" spans="1:16" ht="20.100000000000001" customHeight="1">
      <c r="A41" s="19"/>
      <c r="B41" s="17"/>
      <c r="C41" s="17"/>
      <c r="D41" s="20"/>
      <c r="E41" s="20"/>
      <c r="F41" s="17"/>
      <c r="G41" s="17"/>
      <c r="H41" s="20"/>
      <c r="I41" s="21"/>
      <c r="J41" s="20"/>
      <c r="K41" s="21"/>
      <c r="L41" s="21"/>
      <c r="M41" s="20"/>
      <c r="N41" s="21"/>
      <c r="O41" s="20"/>
      <c r="P41" s="18"/>
    </row>
    <row r="42" spans="1:16" ht="20.100000000000001" customHeight="1">
      <c r="A42" s="19"/>
      <c r="B42" s="17"/>
      <c r="C42" s="17"/>
      <c r="D42" s="20"/>
      <c r="E42" s="20"/>
      <c r="F42" s="17"/>
      <c r="G42" s="17"/>
      <c r="H42" s="20"/>
      <c r="I42" s="21"/>
      <c r="J42" s="20"/>
      <c r="K42" s="21"/>
      <c r="L42" s="21"/>
      <c r="M42" s="20"/>
      <c r="N42" s="21"/>
      <c r="O42" s="20"/>
      <c r="P42" s="18"/>
    </row>
    <row r="43" spans="1:16" ht="20.100000000000001" customHeight="1">
      <c r="A43" s="19"/>
      <c r="B43" s="17"/>
      <c r="C43" s="17"/>
      <c r="D43" s="20"/>
      <c r="E43" s="20"/>
      <c r="F43" s="17"/>
      <c r="G43" s="17"/>
      <c r="H43" s="20"/>
      <c r="I43" s="21"/>
      <c r="J43" s="20"/>
      <c r="K43" s="21"/>
      <c r="L43" s="21"/>
      <c r="M43" s="20"/>
      <c r="N43" s="21"/>
      <c r="O43" s="20"/>
      <c r="P43" s="18"/>
    </row>
    <row r="44" spans="1:16" ht="20.100000000000001" customHeight="1">
      <c r="A44" s="19"/>
      <c r="B44" s="17"/>
      <c r="C44" s="17"/>
      <c r="D44" s="20"/>
      <c r="E44" s="20"/>
      <c r="F44" s="17"/>
      <c r="G44" s="17"/>
      <c r="H44" s="20"/>
      <c r="I44" s="21"/>
      <c r="J44" s="20"/>
      <c r="K44" s="21"/>
      <c r="L44" s="21"/>
      <c r="M44" s="20"/>
      <c r="N44" s="21"/>
      <c r="O44" s="20"/>
      <c r="P44" s="18"/>
    </row>
    <row r="45" spans="1:16" ht="20.100000000000001" customHeight="1">
      <c r="A45" s="19"/>
      <c r="B45" s="17"/>
      <c r="C45" s="17"/>
      <c r="D45" s="20"/>
      <c r="E45" s="20"/>
      <c r="F45" s="17"/>
      <c r="G45" s="17"/>
      <c r="H45" s="20"/>
      <c r="I45" s="21"/>
      <c r="J45" s="20"/>
      <c r="K45" s="21"/>
      <c r="L45" s="21"/>
      <c r="M45" s="20"/>
      <c r="N45" s="21"/>
      <c r="O45" s="20"/>
      <c r="P45" s="18"/>
    </row>
    <row r="46" spans="1:16" ht="20.100000000000001" customHeight="1">
      <c r="A46" s="19"/>
      <c r="B46" s="17"/>
      <c r="C46" s="17"/>
      <c r="D46" s="20"/>
      <c r="E46" s="20"/>
      <c r="F46" s="17"/>
      <c r="G46" s="17"/>
      <c r="H46" s="20"/>
      <c r="I46" s="21"/>
      <c r="J46" s="20"/>
      <c r="K46" s="21"/>
      <c r="L46" s="21"/>
      <c r="M46" s="20"/>
      <c r="N46" s="21"/>
      <c r="O46" s="20"/>
      <c r="P46" s="18"/>
    </row>
    <row r="47" spans="1:16" ht="20.100000000000001" customHeight="1">
      <c r="A47" s="19"/>
      <c r="B47" s="17"/>
      <c r="C47" s="17"/>
      <c r="D47" s="20"/>
      <c r="E47" s="20"/>
      <c r="F47" s="17"/>
      <c r="G47" s="17"/>
      <c r="H47" s="20"/>
      <c r="I47" s="21"/>
      <c r="J47" s="20"/>
      <c r="K47" s="21"/>
      <c r="L47" s="21"/>
      <c r="M47" s="20"/>
      <c r="N47" s="21"/>
      <c r="O47" s="20"/>
      <c r="P47" s="18"/>
    </row>
    <row r="48" spans="1:16" ht="20.100000000000001" customHeight="1">
      <c r="A48" s="19"/>
      <c r="B48" s="17"/>
      <c r="C48" s="17"/>
      <c r="D48" s="20"/>
      <c r="E48" s="20"/>
      <c r="F48" s="17"/>
      <c r="G48" s="17"/>
      <c r="H48" s="20"/>
      <c r="I48" s="21"/>
      <c r="J48" s="20"/>
      <c r="K48" s="21"/>
      <c r="L48" s="21"/>
      <c r="M48" s="20"/>
      <c r="N48" s="21"/>
      <c r="O48" s="20"/>
      <c r="P48" s="18"/>
    </row>
    <row r="49" spans="1:16" ht="20.100000000000001" customHeight="1">
      <c r="A49" s="19"/>
      <c r="B49" s="17"/>
      <c r="C49" s="17"/>
      <c r="D49" s="20"/>
      <c r="E49" s="20"/>
      <c r="F49" s="17"/>
      <c r="G49" s="17"/>
      <c r="H49" s="20"/>
      <c r="I49" s="21"/>
      <c r="J49" s="20"/>
      <c r="K49" s="21"/>
      <c r="L49" s="21"/>
      <c r="M49" s="20"/>
      <c r="N49" s="21"/>
      <c r="O49" s="20"/>
      <c r="P49" s="18"/>
    </row>
    <row r="50" spans="1:16" ht="20.100000000000001" customHeight="1">
      <c r="A50" s="19"/>
      <c r="B50" s="17"/>
      <c r="C50" s="17"/>
      <c r="D50" s="20"/>
      <c r="E50" s="20"/>
      <c r="F50" s="17"/>
      <c r="G50" s="17"/>
      <c r="H50" s="20"/>
      <c r="I50" s="21"/>
      <c r="J50" s="20"/>
      <c r="K50" s="21"/>
      <c r="L50" s="21"/>
      <c r="M50" s="20"/>
      <c r="N50" s="21"/>
      <c r="O50" s="20"/>
      <c r="P50" s="18"/>
    </row>
    <row r="51" spans="1:16" ht="20.100000000000001" customHeight="1">
      <c r="A51" s="19"/>
      <c r="B51" s="17"/>
      <c r="C51" s="17"/>
      <c r="D51" s="20"/>
      <c r="E51" s="20"/>
      <c r="F51" s="17"/>
      <c r="G51" s="17"/>
      <c r="H51" s="20"/>
      <c r="I51" s="21"/>
      <c r="J51" s="20"/>
      <c r="K51" s="21"/>
      <c r="L51" s="21"/>
      <c r="M51" s="20"/>
      <c r="N51" s="21"/>
      <c r="O51" s="20"/>
      <c r="P51" s="18"/>
    </row>
    <row r="52" spans="1:16" ht="20.100000000000001" customHeight="1">
      <c r="A52" s="19"/>
      <c r="B52" s="17"/>
      <c r="C52" s="17"/>
      <c r="D52" s="20"/>
      <c r="E52" s="20"/>
      <c r="F52" s="17"/>
      <c r="G52" s="17"/>
      <c r="H52" s="20"/>
      <c r="I52" s="21"/>
      <c r="J52" s="20"/>
      <c r="K52" s="21"/>
      <c r="L52" s="21"/>
      <c r="M52" s="20"/>
      <c r="N52" s="21"/>
      <c r="O52" s="20"/>
      <c r="P52" s="18"/>
    </row>
    <row r="53" spans="1:16" ht="20.100000000000001" customHeight="1">
      <c r="A53" s="19"/>
      <c r="B53" s="17"/>
      <c r="C53" s="17"/>
      <c r="D53" s="20"/>
      <c r="E53" s="20"/>
      <c r="F53" s="17"/>
      <c r="G53" s="17"/>
      <c r="H53" s="20"/>
      <c r="I53" s="21"/>
      <c r="J53" s="20"/>
      <c r="K53" s="21"/>
      <c r="L53" s="21"/>
      <c r="M53" s="20"/>
      <c r="N53" s="21"/>
      <c r="O53" s="20"/>
      <c r="P53" s="18"/>
    </row>
    <row r="54" spans="1:16" ht="20.100000000000001" customHeight="1">
      <c r="A54" s="19"/>
      <c r="B54" s="17"/>
      <c r="C54" s="17"/>
      <c r="D54" s="20"/>
      <c r="E54" s="20"/>
      <c r="F54" s="17"/>
      <c r="G54" s="17"/>
      <c r="H54" s="20"/>
      <c r="I54" s="21"/>
      <c r="J54" s="20"/>
      <c r="K54" s="21"/>
      <c r="L54" s="21"/>
      <c r="M54" s="20"/>
      <c r="N54" s="21"/>
      <c r="O54" s="20"/>
      <c r="P54" s="18"/>
    </row>
    <row r="55" spans="1:16" ht="20.100000000000001" customHeight="1">
      <c r="A55" s="19"/>
      <c r="B55" s="17"/>
      <c r="C55" s="17"/>
      <c r="D55" s="20"/>
      <c r="E55" s="20"/>
      <c r="F55" s="17"/>
      <c r="G55" s="17"/>
      <c r="H55" s="20"/>
      <c r="I55" s="21"/>
      <c r="J55" s="20"/>
      <c r="K55" s="21"/>
      <c r="L55" s="21"/>
      <c r="M55" s="20"/>
      <c r="N55" s="21"/>
      <c r="O55" s="20"/>
      <c r="P55" s="18"/>
    </row>
    <row r="56" spans="1:16" ht="20.100000000000001" customHeight="1">
      <c r="A56" s="19"/>
      <c r="B56" s="17"/>
      <c r="C56" s="17"/>
      <c r="D56" s="20"/>
      <c r="E56" s="20"/>
      <c r="F56" s="17"/>
      <c r="G56" s="17"/>
      <c r="H56" s="20"/>
      <c r="I56" s="21"/>
      <c r="J56" s="20"/>
      <c r="K56" s="21"/>
      <c r="L56" s="21"/>
      <c r="M56" s="20"/>
      <c r="N56" s="21"/>
      <c r="O56" s="20"/>
      <c r="P56" s="18"/>
    </row>
    <row r="57" spans="1:16" ht="20.100000000000001" customHeight="1">
      <c r="A57" s="19"/>
      <c r="B57" s="17"/>
      <c r="C57" s="17"/>
      <c r="D57" s="20"/>
      <c r="E57" s="20"/>
      <c r="F57" s="17"/>
      <c r="G57" s="17"/>
      <c r="H57" s="20"/>
      <c r="I57" s="21"/>
      <c r="J57" s="20"/>
      <c r="K57" s="21"/>
      <c r="L57" s="21"/>
      <c r="M57" s="20"/>
      <c r="N57" s="21"/>
      <c r="O57" s="20"/>
      <c r="P57" s="18"/>
    </row>
    <row r="58" spans="1:16" ht="20.100000000000001" customHeight="1">
      <c r="A58" s="19"/>
      <c r="B58" s="17"/>
      <c r="C58" s="17"/>
      <c r="D58" s="20"/>
      <c r="E58" s="20"/>
      <c r="F58" s="17"/>
      <c r="G58" s="17"/>
      <c r="H58" s="20"/>
      <c r="I58" s="21"/>
      <c r="J58" s="20"/>
      <c r="K58" s="21"/>
      <c r="L58" s="21"/>
      <c r="M58" s="20"/>
      <c r="O58" s="20"/>
      <c r="P58" s="18"/>
    </row>
    <row r="59" spans="1:16" ht="20.100000000000001" customHeight="1">
      <c r="A59" s="6"/>
      <c r="B59" s="2"/>
      <c r="C59" s="2"/>
      <c r="D59" s="1"/>
      <c r="E59" s="1"/>
      <c r="F59" s="2"/>
      <c r="G59" s="2"/>
      <c r="H59" s="1"/>
      <c r="I59" s="22"/>
      <c r="J59" s="1"/>
      <c r="K59" s="22"/>
      <c r="L59" s="22"/>
      <c r="M59" s="1"/>
      <c r="N59" s="2" t="s">
        <v>8</v>
      </c>
      <c r="O59" s="1"/>
      <c r="P59" s="38">
        <f>IF(P60=0,0,SUM(P5:P57))</f>
        <v>0</v>
      </c>
    </row>
    <row r="60" spans="1:16" ht="20.100000000000001" customHeight="1">
      <c r="A60" s="6"/>
      <c r="B60" s="2"/>
      <c r="C60" s="2"/>
      <c r="D60" s="1"/>
      <c r="E60" s="1"/>
      <c r="F60" s="2"/>
      <c r="G60" s="2"/>
      <c r="H60" s="1"/>
      <c r="I60" s="22"/>
      <c r="J60" s="1"/>
      <c r="K60" s="22"/>
      <c r="L60" s="22"/>
      <c r="M60" s="1"/>
      <c r="N60" s="2" t="s">
        <v>8</v>
      </c>
      <c r="O60" s="1"/>
      <c r="P60" s="38">
        <v>0</v>
      </c>
    </row>
    <row r="61" spans="1:16" ht="20.100000000000001" customHeight="1">
      <c r="A61" s="6"/>
      <c r="B61" s="2"/>
      <c r="C61" s="2"/>
      <c r="D61" s="1"/>
      <c r="E61" s="1"/>
      <c r="F61" s="2"/>
      <c r="G61" s="2"/>
      <c r="H61" s="1"/>
      <c r="I61" s="22"/>
      <c r="J61" s="1"/>
      <c r="K61" s="22"/>
      <c r="L61" s="22"/>
      <c r="M61" s="1"/>
      <c r="N61" s="2" t="s">
        <v>58</v>
      </c>
      <c r="O61" s="1"/>
      <c r="P61" s="39">
        <f>IF(P60=0,SUM(P5:P57),P59-P60)</f>
        <v>6000</v>
      </c>
    </row>
    <row r="62" spans="1:16" ht="20.100000000000001" customHeight="1">
      <c r="A62" s="6"/>
      <c r="B62" s="2"/>
      <c r="C62" s="2"/>
      <c r="D62" s="1"/>
      <c r="E62" s="1"/>
      <c r="F62" s="2"/>
      <c r="G62" s="2"/>
      <c r="H62" s="1"/>
      <c r="I62" s="22"/>
      <c r="J62" s="1"/>
      <c r="K62" s="22"/>
      <c r="L62" s="22"/>
      <c r="M62" s="1"/>
      <c r="N62" s="2"/>
      <c r="O62" s="1"/>
      <c r="P62" s="7"/>
    </row>
    <row r="63" spans="1:16">
      <c r="A63" s="29" t="s">
        <v>7</v>
      </c>
      <c r="B63" s="31" t="s">
        <v>60</v>
      </c>
      <c r="C63" s="33"/>
      <c r="D63" s="33"/>
      <c r="E63" s="40"/>
      <c r="F63" s="40"/>
      <c r="G63" s="41"/>
      <c r="H63" s="33"/>
      <c r="I63" s="33" t="s">
        <v>71</v>
      </c>
      <c r="J63" s="41"/>
      <c r="K63" s="42" t="s">
        <v>87</v>
      </c>
      <c r="L63" s="33"/>
      <c r="M63" s="33"/>
      <c r="N63" s="31" t="s">
        <v>59</v>
      </c>
      <c r="O63" s="33"/>
      <c r="P63" s="44" t="s">
        <v>3</v>
      </c>
    </row>
    <row r="64" spans="1:16">
      <c r="A64" s="75" t="s">
        <v>12</v>
      </c>
      <c r="B64" s="6"/>
      <c r="C64" s="2"/>
      <c r="D64" s="2"/>
      <c r="E64" s="45"/>
      <c r="F64" s="45"/>
      <c r="G64" s="2"/>
      <c r="H64" s="2"/>
      <c r="I64" s="2"/>
      <c r="J64" s="2"/>
      <c r="K64" s="2"/>
      <c r="L64" s="2"/>
      <c r="M64" s="2"/>
      <c r="N64" s="6"/>
      <c r="O64" s="2"/>
      <c r="P64" s="46"/>
    </row>
    <row r="65" spans="1:16">
      <c r="A65" s="30" t="s">
        <v>246</v>
      </c>
      <c r="B65" s="111" t="s">
        <v>88</v>
      </c>
      <c r="C65" s="112"/>
      <c r="D65" s="112"/>
      <c r="E65" s="112"/>
      <c r="F65" s="113"/>
      <c r="G65" s="113"/>
      <c r="H65" s="113"/>
      <c r="I65" s="113"/>
      <c r="J65" s="113"/>
      <c r="K65" s="113"/>
      <c r="L65" s="113"/>
      <c r="M65" s="114"/>
      <c r="N65" s="6"/>
      <c r="O65" s="2"/>
      <c r="P65" s="46"/>
    </row>
    <row r="66" spans="1:16" ht="15.75" customHeight="1">
      <c r="A66" s="75" t="s">
        <v>61</v>
      </c>
      <c r="B66" s="115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4"/>
      <c r="N66" s="119">
        <f>+P61</f>
        <v>6000</v>
      </c>
      <c r="O66" s="120"/>
      <c r="P66" s="121"/>
    </row>
    <row r="67" spans="1:16">
      <c r="A67" s="76" t="s">
        <v>87</v>
      </c>
      <c r="B67" s="116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  <c r="N67" s="3"/>
      <c r="O67" s="34"/>
      <c r="P67" s="47"/>
    </row>
    <row r="68" spans="1:16">
      <c r="A68" s="1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3"/>
      <c r="O68" s="8"/>
      <c r="P68" s="9"/>
    </row>
    <row r="69" spans="1:16">
      <c r="A69" s="101" t="s">
        <v>62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3" t="s">
        <v>72</v>
      </c>
      <c r="O69" s="104"/>
      <c r="P69" s="122"/>
    </row>
    <row r="70" spans="1:16">
      <c r="A70" s="101" t="s">
        <v>63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48"/>
      <c r="O70" s="49"/>
      <c r="P70" s="50"/>
    </row>
    <row r="71" spans="1:16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48"/>
      <c r="O71" s="49"/>
      <c r="P71" s="50"/>
    </row>
    <row r="72" spans="1:16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03" t="s">
        <v>8</v>
      </c>
      <c r="O72" s="104"/>
      <c r="P72" s="105"/>
    </row>
    <row r="73" spans="1:16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03" t="s">
        <v>8</v>
      </c>
      <c r="O73" s="104"/>
      <c r="P73" s="105"/>
    </row>
    <row r="74" spans="1:16">
      <c r="A74" s="6" t="s">
        <v>68</v>
      </c>
      <c r="B74" s="53" t="s">
        <v>8</v>
      </c>
      <c r="C74" s="53"/>
      <c r="D74" s="54"/>
      <c r="E74" s="54"/>
      <c r="F74" s="23"/>
      <c r="G74" s="23"/>
      <c r="H74" s="23"/>
      <c r="I74" s="23"/>
      <c r="J74" s="23"/>
      <c r="K74" s="23"/>
      <c r="L74" s="23"/>
      <c r="M74" s="23"/>
      <c r="N74" s="11"/>
      <c r="O74" s="23"/>
      <c r="P74" s="12"/>
    </row>
    <row r="75" spans="1:16">
      <c r="A75" s="13"/>
      <c r="B75" s="8"/>
      <c r="C75" s="8"/>
      <c r="D75" s="13"/>
      <c r="E75" s="8"/>
      <c r="F75" s="106" t="s">
        <v>69</v>
      </c>
      <c r="G75" s="106"/>
      <c r="H75" s="106"/>
      <c r="I75" s="107"/>
      <c r="J75" s="107"/>
      <c r="K75" s="107"/>
      <c r="L75" s="107"/>
      <c r="M75" s="107"/>
      <c r="N75" s="55" t="s">
        <v>73</v>
      </c>
      <c r="O75" s="56"/>
      <c r="P75" s="44" t="s">
        <v>74</v>
      </c>
    </row>
    <row r="76" spans="1:16">
      <c r="A76" s="14"/>
      <c r="D76" s="6" t="s">
        <v>8</v>
      </c>
      <c r="F76" s="2"/>
      <c r="G76" s="2"/>
      <c r="H76" s="2"/>
      <c r="I76" s="2"/>
      <c r="J76" s="2"/>
      <c r="K76" s="2"/>
      <c r="L76" s="2"/>
      <c r="M76" s="2"/>
      <c r="N76" s="57" t="s">
        <v>8</v>
      </c>
      <c r="O76" s="1"/>
      <c r="P76" s="58" t="s">
        <v>8</v>
      </c>
    </row>
    <row r="77" spans="1:16">
      <c r="A77" s="14"/>
      <c r="D77" s="6" t="s">
        <v>56</v>
      </c>
      <c r="F77" s="2"/>
      <c r="G77" s="2"/>
      <c r="H77" s="2"/>
      <c r="I77" s="2"/>
      <c r="J77" s="2"/>
      <c r="K77" s="2"/>
      <c r="L77" s="2"/>
      <c r="M77" s="2"/>
      <c r="N77" s="57" t="s">
        <v>8</v>
      </c>
      <c r="O77" s="1"/>
      <c r="P77" s="58" t="s">
        <v>8</v>
      </c>
    </row>
    <row r="78" spans="1:16">
      <c r="A78" s="15"/>
      <c r="D78" s="6" t="s">
        <v>70</v>
      </c>
      <c r="F78" s="2"/>
      <c r="G78" s="2"/>
      <c r="H78" s="2"/>
      <c r="I78" s="2"/>
      <c r="J78" s="2"/>
      <c r="K78" s="2"/>
      <c r="L78" s="2"/>
      <c r="M78" s="2"/>
      <c r="N78" s="57" t="s">
        <v>8</v>
      </c>
      <c r="O78" s="1"/>
      <c r="P78" s="58" t="s">
        <v>8</v>
      </c>
    </row>
    <row r="79" spans="1:16">
      <c r="A79" s="11"/>
      <c r="B79" s="23"/>
      <c r="C79" s="23"/>
      <c r="D79" s="3"/>
      <c r="E79" s="23"/>
      <c r="F79" s="59"/>
      <c r="G79" s="59"/>
      <c r="H79" s="59"/>
      <c r="I79" s="59"/>
      <c r="J79" s="59"/>
      <c r="K79" s="59"/>
      <c r="L79" s="59"/>
      <c r="M79" s="59"/>
      <c r="N79" s="60" t="s">
        <v>8</v>
      </c>
      <c r="O79" s="61"/>
      <c r="P79" s="62" t="s">
        <v>8</v>
      </c>
    </row>
    <row r="80" spans="1:16">
      <c r="A80"/>
      <c r="D80" s="2"/>
      <c r="F80" s="4"/>
      <c r="G80" s="4"/>
      <c r="H80" s="4"/>
      <c r="I80" s="4"/>
      <c r="J80" s="4"/>
      <c r="K80" s="4"/>
      <c r="L80" s="4"/>
      <c r="M80" s="4"/>
      <c r="N80" s="1"/>
      <c r="O80" s="1"/>
      <c r="P80" s="1"/>
    </row>
  </sheetData>
  <mergeCells count="10">
    <mergeCell ref="A70:M70"/>
    <mergeCell ref="N72:P72"/>
    <mergeCell ref="N73:P73"/>
    <mergeCell ref="F75:M75"/>
    <mergeCell ref="A2:P2"/>
    <mergeCell ref="A3:P3"/>
    <mergeCell ref="B65:M67"/>
    <mergeCell ref="N66:P66"/>
    <mergeCell ref="A69:M69"/>
    <mergeCell ref="N69:P69"/>
  </mergeCells>
  <conditionalFormatting sqref="A67">
    <cfRule type="expression" dxfId="121" priority="1" stopIfTrue="1">
      <formula>$A67="EDIF"</formula>
    </cfRule>
    <cfRule type="expression" dxfId="120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4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16"/>
  <dimension ref="A1:L80"/>
  <sheetViews>
    <sheetView showZeros="0" topLeftCell="A70" zoomScaleNormal="100" workbookViewId="0">
      <selection activeCell="A81" sqref="A81:XFD82"/>
    </sheetView>
  </sheetViews>
  <sheetFormatPr defaultRowHeight="15.75"/>
  <cols>
    <col min="1" max="1" width="12.625" style="16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75" customWidth="1"/>
    <col min="11" max="11" width="3.625" customWidth="1"/>
    <col min="12" max="12" width="19.625" customWidth="1"/>
  </cols>
  <sheetData>
    <row r="1" spans="1:12">
      <c r="A1" s="31"/>
      <c r="B1" s="32"/>
      <c r="C1" s="32"/>
      <c r="D1" s="33"/>
      <c r="E1" s="33"/>
      <c r="F1" s="33"/>
      <c r="G1" s="33"/>
      <c r="H1" s="33"/>
      <c r="I1" s="33"/>
      <c r="J1" s="33"/>
      <c r="K1" s="33"/>
      <c r="L1" s="5"/>
    </row>
    <row r="2" spans="1:12">
      <c r="A2" s="108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1:12">
      <c r="A3" s="108" t="s">
        <v>56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/>
    </row>
    <row r="4" spans="1:12">
      <c r="A4" s="3"/>
      <c r="B4" s="34"/>
      <c r="C4" s="34"/>
      <c r="D4" s="34"/>
      <c r="E4" s="34"/>
      <c r="F4" s="34"/>
      <c r="G4" s="34"/>
      <c r="H4" s="34"/>
      <c r="I4" s="34"/>
      <c r="J4" s="34"/>
      <c r="K4" s="34"/>
      <c r="L4" s="35" t="s">
        <v>89</v>
      </c>
    </row>
    <row r="5" spans="1:12" ht="20.100000000000001" customHeight="1">
      <c r="A5" s="6" t="s">
        <v>57</v>
      </c>
      <c r="B5" s="17" t="s">
        <v>15</v>
      </c>
      <c r="C5" s="20"/>
      <c r="D5" s="1" t="s">
        <v>17</v>
      </c>
      <c r="E5" s="20"/>
      <c r="F5" s="17"/>
      <c r="G5" s="20"/>
      <c r="H5" s="17"/>
      <c r="I5" s="20"/>
      <c r="J5" s="21"/>
      <c r="K5" s="20"/>
      <c r="L5" s="80" t="s">
        <v>11</v>
      </c>
    </row>
    <row r="6" spans="1:12" ht="20.100000000000001" customHeight="1">
      <c r="A6" s="19"/>
      <c r="B6" s="17"/>
      <c r="C6" s="20"/>
      <c r="D6" s="17"/>
      <c r="E6" s="20"/>
      <c r="F6" s="21"/>
      <c r="G6" s="20"/>
      <c r="H6" s="21"/>
      <c r="I6" s="20"/>
      <c r="J6" s="21"/>
      <c r="K6" s="20"/>
      <c r="L6" s="18"/>
    </row>
    <row r="7" spans="1:12" ht="20.100000000000001" customHeight="1">
      <c r="A7" s="6" t="s">
        <v>9</v>
      </c>
      <c r="B7" s="2" t="s">
        <v>16</v>
      </c>
      <c r="C7" s="20"/>
      <c r="D7" s="2">
        <v>4</v>
      </c>
      <c r="E7" s="20"/>
      <c r="F7" s="21"/>
      <c r="G7" s="20"/>
      <c r="H7" s="21"/>
      <c r="I7" s="20"/>
      <c r="J7" s="21"/>
      <c r="K7" s="20"/>
      <c r="L7" s="38">
        <f>D7</f>
        <v>4</v>
      </c>
    </row>
    <row r="8" spans="1:12" ht="20.100000000000001" customHeight="1">
      <c r="A8" s="19"/>
      <c r="B8" s="74"/>
      <c r="C8" s="20"/>
      <c r="D8" s="17"/>
      <c r="E8" s="20"/>
      <c r="F8" s="21"/>
      <c r="G8" s="20"/>
      <c r="H8" s="21"/>
      <c r="I8" s="20"/>
      <c r="J8" s="21"/>
      <c r="K8" s="20"/>
      <c r="L8" s="18"/>
    </row>
    <row r="9" spans="1:12" ht="20.100000000000001" customHeight="1">
      <c r="A9" s="19"/>
      <c r="B9" s="74"/>
      <c r="C9" s="20"/>
      <c r="D9" s="17"/>
      <c r="E9" s="20"/>
      <c r="F9" s="21"/>
      <c r="G9" s="20"/>
      <c r="H9" s="21"/>
      <c r="I9" s="20"/>
      <c r="J9" s="21"/>
      <c r="K9" s="20"/>
      <c r="L9" s="18"/>
    </row>
    <row r="10" spans="1:12" ht="20.100000000000001" customHeight="1">
      <c r="A10" s="19"/>
      <c r="B10" s="74"/>
      <c r="C10" s="20"/>
      <c r="D10" s="17"/>
      <c r="E10" s="20"/>
      <c r="F10" s="21"/>
      <c r="G10" s="20"/>
      <c r="H10" s="21"/>
      <c r="I10" s="20"/>
      <c r="J10" s="21"/>
      <c r="K10" s="20"/>
      <c r="L10" s="18"/>
    </row>
    <row r="11" spans="1:12" ht="20.100000000000001" customHeight="1">
      <c r="A11" s="19"/>
      <c r="B11" s="74"/>
      <c r="C11" s="20"/>
      <c r="D11" s="17"/>
      <c r="E11" s="20"/>
      <c r="F11" s="21"/>
      <c r="G11" s="20"/>
      <c r="H11" s="21"/>
      <c r="I11" s="20"/>
      <c r="J11" s="21"/>
      <c r="K11" s="20"/>
      <c r="L11" s="18"/>
    </row>
    <row r="12" spans="1:12" ht="20.100000000000001" customHeight="1">
      <c r="A12" s="19"/>
      <c r="B12" s="74"/>
      <c r="C12" s="20"/>
      <c r="D12" s="17"/>
      <c r="E12" s="20"/>
      <c r="F12" s="21"/>
      <c r="G12" s="20"/>
      <c r="H12" s="21"/>
      <c r="I12" s="20"/>
      <c r="J12" s="21"/>
      <c r="K12" s="20"/>
      <c r="L12" s="18"/>
    </row>
    <row r="13" spans="1:12" ht="20.100000000000001" customHeight="1">
      <c r="A13" s="19"/>
      <c r="B13" s="74"/>
      <c r="C13" s="20"/>
      <c r="D13" s="17"/>
      <c r="E13" s="20"/>
      <c r="F13" s="21"/>
      <c r="G13" s="20"/>
      <c r="H13" s="21"/>
      <c r="I13" s="20"/>
      <c r="J13" s="21"/>
      <c r="K13" s="20"/>
      <c r="L13" s="18"/>
    </row>
    <row r="14" spans="1:12" ht="20.100000000000001" customHeight="1">
      <c r="A14" s="19"/>
      <c r="B14" s="74"/>
      <c r="C14" s="20"/>
      <c r="D14" s="17"/>
      <c r="E14" s="20"/>
      <c r="F14" s="21"/>
      <c r="G14" s="20"/>
      <c r="H14" s="21"/>
      <c r="I14" s="20"/>
      <c r="J14" s="21"/>
      <c r="K14" s="20"/>
      <c r="L14" s="18"/>
    </row>
    <row r="15" spans="1:12" ht="20.100000000000001" customHeight="1">
      <c r="A15" s="19"/>
      <c r="B15" s="17"/>
      <c r="C15" s="20"/>
      <c r="D15" s="17"/>
      <c r="E15" s="20"/>
      <c r="F15" s="21"/>
      <c r="G15" s="20"/>
      <c r="H15" s="21"/>
      <c r="I15" s="20"/>
      <c r="J15" s="21"/>
      <c r="K15" s="20"/>
      <c r="L15" s="18"/>
    </row>
    <row r="16" spans="1:12" ht="20.100000000000001" customHeight="1">
      <c r="A16" s="19"/>
      <c r="B16" s="17"/>
      <c r="C16" s="20"/>
      <c r="D16" s="17"/>
      <c r="E16" s="20"/>
      <c r="F16" s="21"/>
      <c r="G16" s="20"/>
      <c r="H16" s="21"/>
      <c r="I16" s="20"/>
      <c r="J16" s="21"/>
      <c r="K16" s="20"/>
      <c r="L16" s="18"/>
    </row>
    <row r="17" spans="1:12" ht="20.100000000000001" customHeight="1">
      <c r="A17" s="19"/>
      <c r="B17" s="17"/>
      <c r="C17" s="20"/>
      <c r="D17" s="17"/>
      <c r="E17" s="20"/>
      <c r="F17" s="21"/>
      <c r="G17" s="20"/>
      <c r="H17" s="21"/>
      <c r="I17" s="20"/>
      <c r="J17" s="21"/>
      <c r="K17" s="20"/>
      <c r="L17" s="18"/>
    </row>
    <row r="18" spans="1:12" ht="20.100000000000001" customHeight="1">
      <c r="A18" s="19"/>
      <c r="B18" s="17"/>
      <c r="C18" s="20"/>
      <c r="D18" s="17"/>
      <c r="E18" s="20"/>
      <c r="F18" s="21"/>
      <c r="G18" s="20"/>
      <c r="H18" s="21"/>
      <c r="I18" s="20"/>
      <c r="J18" s="21"/>
      <c r="K18" s="20"/>
      <c r="L18" s="18"/>
    </row>
    <row r="19" spans="1:12" ht="20.100000000000001" customHeight="1">
      <c r="A19" s="19"/>
      <c r="B19" s="17"/>
      <c r="C19" s="20"/>
      <c r="D19" s="17"/>
      <c r="E19" s="20"/>
      <c r="F19" s="21"/>
      <c r="G19" s="20"/>
      <c r="H19" s="21"/>
      <c r="I19" s="20"/>
      <c r="J19" s="21"/>
      <c r="K19" s="20"/>
      <c r="L19" s="18"/>
    </row>
    <row r="20" spans="1:12" ht="20.100000000000001" customHeight="1">
      <c r="A20" s="19"/>
      <c r="B20" s="17"/>
      <c r="C20" s="20"/>
      <c r="D20" s="17"/>
      <c r="E20" s="20"/>
      <c r="F20" s="21"/>
      <c r="G20" s="20"/>
      <c r="H20" s="21"/>
      <c r="I20" s="20"/>
      <c r="J20" s="21"/>
      <c r="K20" s="20"/>
      <c r="L20" s="18"/>
    </row>
    <row r="21" spans="1:12" ht="20.100000000000001" customHeight="1">
      <c r="A21" s="19"/>
      <c r="B21" s="17"/>
      <c r="C21" s="20"/>
      <c r="D21" s="17"/>
      <c r="E21" s="20"/>
      <c r="F21" s="21"/>
      <c r="G21" s="20"/>
      <c r="H21" s="21"/>
      <c r="I21" s="20"/>
      <c r="J21" s="21"/>
      <c r="K21" s="20"/>
      <c r="L21" s="18"/>
    </row>
    <row r="22" spans="1:12" ht="20.100000000000001" customHeight="1">
      <c r="A22" s="19"/>
      <c r="B22" s="17"/>
      <c r="C22" s="20"/>
      <c r="D22" s="17"/>
      <c r="E22" s="20"/>
      <c r="F22" s="21"/>
      <c r="G22" s="20"/>
      <c r="H22" s="21"/>
      <c r="I22" s="20"/>
      <c r="J22" s="21"/>
      <c r="K22" s="20"/>
      <c r="L22" s="18"/>
    </row>
    <row r="23" spans="1:12" ht="20.100000000000001" customHeight="1">
      <c r="A23" s="19"/>
      <c r="B23" s="17"/>
      <c r="C23" s="20"/>
      <c r="D23" s="17"/>
      <c r="E23" s="20"/>
      <c r="F23" s="21"/>
      <c r="G23" s="20"/>
      <c r="H23" s="21"/>
      <c r="I23" s="20"/>
      <c r="J23" s="21"/>
      <c r="K23" s="20"/>
      <c r="L23" s="18"/>
    </row>
    <row r="24" spans="1:12" ht="20.100000000000001" customHeight="1">
      <c r="A24" s="19"/>
      <c r="B24" s="17"/>
      <c r="C24" s="20"/>
      <c r="D24" s="17"/>
      <c r="E24" s="20"/>
      <c r="F24" s="21"/>
      <c r="G24" s="20"/>
      <c r="H24" s="21"/>
      <c r="I24" s="20"/>
      <c r="J24" s="21"/>
      <c r="K24" s="20"/>
      <c r="L24" s="18"/>
    </row>
    <row r="25" spans="1:12" ht="20.100000000000001" customHeight="1">
      <c r="A25" s="19"/>
      <c r="B25" s="17"/>
      <c r="C25" s="20"/>
      <c r="D25" s="17"/>
      <c r="E25" s="20"/>
      <c r="F25" s="21"/>
      <c r="G25" s="20"/>
      <c r="H25" s="21"/>
      <c r="I25" s="20"/>
      <c r="J25" s="21"/>
      <c r="K25" s="20"/>
      <c r="L25" s="18"/>
    </row>
    <row r="26" spans="1:12" ht="20.100000000000001" customHeight="1">
      <c r="A26" s="19"/>
      <c r="B26" s="17"/>
      <c r="C26" s="20"/>
      <c r="D26" s="17"/>
      <c r="E26" s="20"/>
      <c r="F26" s="21"/>
      <c r="G26" s="20"/>
      <c r="H26" s="21"/>
      <c r="I26" s="20"/>
      <c r="J26" s="21"/>
      <c r="K26" s="20"/>
      <c r="L26" s="18"/>
    </row>
    <row r="27" spans="1:12" ht="20.100000000000001" customHeight="1">
      <c r="A27" s="19"/>
      <c r="B27" s="17"/>
      <c r="C27" s="20"/>
      <c r="D27" s="17"/>
      <c r="E27" s="20"/>
      <c r="F27" s="21"/>
      <c r="G27" s="20"/>
      <c r="H27" s="21"/>
      <c r="I27" s="20"/>
      <c r="J27" s="21"/>
      <c r="K27" s="20"/>
      <c r="L27" s="18"/>
    </row>
    <row r="28" spans="1:12" ht="20.100000000000001" customHeight="1">
      <c r="A28" s="19"/>
      <c r="B28" s="17"/>
      <c r="C28" s="20"/>
      <c r="D28" s="17"/>
      <c r="E28" s="20"/>
      <c r="F28" s="21"/>
      <c r="G28" s="20"/>
      <c r="H28" s="21"/>
      <c r="I28" s="20"/>
      <c r="J28" s="21"/>
      <c r="K28" s="20"/>
      <c r="L28" s="18"/>
    </row>
    <row r="29" spans="1:12" ht="20.100000000000001" customHeight="1">
      <c r="A29" s="19"/>
      <c r="B29" s="17"/>
      <c r="C29" s="20"/>
      <c r="D29" s="17"/>
      <c r="E29" s="20"/>
      <c r="F29" s="21"/>
      <c r="G29" s="20"/>
      <c r="H29" s="21"/>
      <c r="I29" s="20"/>
      <c r="J29" s="21"/>
      <c r="K29" s="20"/>
      <c r="L29" s="18"/>
    </row>
    <row r="30" spans="1:12" ht="20.100000000000001" customHeight="1">
      <c r="A30" s="19"/>
      <c r="B30" s="17"/>
      <c r="C30" s="20"/>
      <c r="D30" s="17"/>
      <c r="E30" s="20"/>
      <c r="F30" s="21"/>
      <c r="G30" s="20"/>
      <c r="H30" s="21"/>
      <c r="I30" s="20"/>
      <c r="J30" s="21"/>
      <c r="K30" s="20"/>
      <c r="L30" s="18"/>
    </row>
    <row r="31" spans="1:12" ht="20.100000000000001" customHeight="1">
      <c r="A31" s="19"/>
      <c r="B31" s="17"/>
      <c r="C31" s="20"/>
      <c r="D31" s="17"/>
      <c r="E31" s="20"/>
      <c r="F31" s="21"/>
      <c r="G31" s="20"/>
      <c r="H31" s="21"/>
      <c r="I31" s="20"/>
      <c r="J31" s="21"/>
      <c r="K31" s="20"/>
      <c r="L31" s="18"/>
    </row>
    <row r="32" spans="1:12" ht="20.100000000000001" customHeight="1">
      <c r="A32" s="19"/>
      <c r="B32" s="17"/>
      <c r="C32" s="20"/>
      <c r="D32" s="17"/>
      <c r="E32" s="20"/>
      <c r="F32" s="21"/>
      <c r="G32" s="20"/>
      <c r="H32" s="21"/>
      <c r="I32" s="20"/>
      <c r="J32" s="21"/>
      <c r="K32" s="20"/>
      <c r="L32" s="18"/>
    </row>
    <row r="33" spans="1:12" ht="20.100000000000001" customHeight="1">
      <c r="A33" s="19"/>
      <c r="B33" s="17"/>
      <c r="C33" s="20"/>
      <c r="D33" s="17"/>
      <c r="E33" s="20"/>
      <c r="F33" s="21"/>
      <c r="G33" s="20"/>
      <c r="H33" s="21"/>
      <c r="I33" s="20"/>
      <c r="J33" s="21"/>
      <c r="K33" s="20"/>
      <c r="L33" s="18"/>
    </row>
    <row r="34" spans="1:12" ht="20.100000000000001" customHeight="1">
      <c r="A34" s="19"/>
      <c r="B34" s="17"/>
      <c r="C34" s="20"/>
      <c r="D34" s="17"/>
      <c r="E34" s="20"/>
      <c r="F34" s="21"/>
      <c r="G34" s="20"/>
      <c r="H34" s="21"/>
      <c r="I34" s="20"/>
      <c r="J34" s="21"/>
      <c r="K34" s="20"/>
      <c r="L34" s="18"/>
    </row>
    <row r="35" spans="1:12" ht="20.100000000000001" customHeight="1">
      <c r="A35" s="19"/>
      <c r="B35" s="17"/>
      <c r="C35" s="20"/>
      <c r="D35" s="17"/>
      <c r="E35" s="20"/>
      <c r="F35" s="21"/>
      <c r="G35" s="20"/>
      <c r="H35" s="21"/>
      <c r="I35" s="20"/>
      <c r="J35" s="21"/>
      <c r="K35" s="20"/>
      <c r="L35" s="18"/>
    </row>
    <row r="36" spans="1:12" ht="20.100000000000001" customHeight="1">
      <c r="A36" s="19"/>
      <c r="B36" s="17"/>
      <c r="C36" s="20"/>
      <c r="D36" s="17"/>
      <c r="E36" s="20"/>
      <c r="F36" s="21"/>
      <c r="G36" s="20"/>
      <c r="H36" s="21"/>
      <c r="I36" s="20"/>
      <c r="J36" s="21"/>
      <c r="K36" s="20"/>
      <c r="L36" s="18"/>
    </row>
    <row r="37" spans="1:12" ht="20.100000000000001" customHeight="1">
      <c r="A37" s="19"/>
      <c r="B37" s="17"/>
      <c r="C37" s="20"/>
      <c r="D37" s="17"/>
      <c r="E37" s="20"/>
      <c r="F37" s="21"/>
      <c r="G37" s="20"/>
      <c r="H37" s="21"/>
      <c r="I37" s="20"/>
      <c r="J37" s="21"/>
      <c r="K37" s="20"/>
      <c r="L37" s="18"/>
    </row>
    <row r="38" spans="1:12" ht="20.100000000000001" customHeight="1">
      <c r="A38" s="19"/>
      <c r="B38" s="17"/>
      <c r="C38" s="20"/>
      <c r="D38" s="17"/>
      <c r="E38" s="20"/>
      <c r="F38" s="21"/>
      <c r="G38" s="20"/>
      <c r="H38" s="21"/>
      <c r="I38" s="20"/>
      <c r="J38" s="21"/>
      <c r="K38" s="20"/>
      <c r="L38" s="18"/>
    </row>
    <row r="39" spans="1:12" ht="20.100000000000001" customHeight="1">
      <c r="A39" s="19"/>
      <c r="B39" s="17"/>
      <c r="C39" s="20"/>
      <c r="D39" s="17"/>
      <c r="E39" s="20"/>
      <c r="F39" s="21"/>
      <c r="G39" s="20"/>
      <c r="H39" s="21"/>
      <c r="I39" s="20"/>
      <c r="J39" s="21"/>
      <c r="K39" s="20"/>
      <c r="L39" s="18"/>
    </row>
    <row r="40" spans="1:12" ht="20.100000000000001" customHeight="1">
      <c r="A40" s="19"/>
      <c r="B40" s="17"/>
      <c r="C40" s="20"/>
      <c r="D40" s="17"/>
      <c r="E40" s="20"/>
      <c r="F40" s="21"/>
      <c r="G40" s="20"/>
      <c r="H40" s="21"/>
      <c r="I40" s="20"/>
      <c r="J40" s="21"/>
      <c r="K40" s="20"/>
      <c r="L40" s="18"/>
    </row>
    <row r="41" spans="1:12" ht="20.100000000000001" customHeight="1">
      <c r="A41" s="19"/>
      <c r="B41" s="17"/>
      <c r="C41" s="20"/>
      <c r="D41" s="17"/>
      <c r="E41" s="20"/>
      <c r="F41" s="21"/>
      <c r="G41" s="20"/>
      <c r="H41" s="21"/>
      <c r="I41" s="20"/>
      <c r="J41" s="21"/>
      <c r="K41" s="20"/>
      <c r="L41" s="18"/>
    </row>
    <row r="42" spans="1:12" ht="20.100000000000001" customHeight="1">
      <c r="A42" s="19"/>
      <c r="B42" s="17"/>
      <c r="C42" s="20"/>
      <c r="D42" s="17"/>
      <c r="E42" s="20"/>
      <c r="F42" s="21"/>
      <c r="G42" s="20"/>
      <c r="H42" s="21"/>
      <c r="I42" s="20"/>
      <c r="J42" s="21"/>
      <c r="K42" s="20"/>
      <c r="L42" s="18"/>
    </row>
    <row r="43" spans="1:12" ht="20.100000000000001" customHeight="1">
      <c r="A43" s="19"/>
      <c r="B43" s="17"/>
      <c r="C43" s="20"/>
      <c r="D43" s="17"/>
      <c r="E43" s="20"/>
      <c r="F43" s="21"/>
      <c r="G43" s="20"/>
      <c r="H43" s="21"/>
      <c r="I43" s="20"/>
      <c r="J43" s="21"/>
      <c r="K43" s="20"/>
      <c r="L43" s="18"/>
    </row>
    <row r="44" spans="1:12" ht="20.100000000000001" customHeight="1">
      <c r="A44" s="19"/>
      <c r="B44" s="17"/>
      <c r="C44" s="20"/>
      <c r="D44" s="17"/>
      <c r="E44" s="20"/>
      <c r="F44" s="21"/>
      <c r="G44" s="20"/>
      <c r="H44" s="21"/>
      <c r="I44" s="20"/>
      <c r="J44" s="21"/>
      <c r="K44" s="20"/>
      <c r="L44" s="18"/>
    </row>
    <row r="45" spans="1:12" ht="20.100000000000001" customHeight="1">
      <c r="A45" s="19"/>
      <c r="B45" s="17"/>
      <c r="C45" s="20"/>
      <c r="D45" s="17"/>
      <c r="E45" s="20"/>
      <c r="F45" s="21"/>
      <c r="G45" s="20"/>
      <c r="H45" s="21"/>
      <c r="I45" s="20"/>
      <c r="J45" s="21"/>
      <c r="K45" s="20"/>
      <c r="L45" s="18"/>
    </row>
    <row r="46" spans="1:12" ht="20.100000000000001" customHeight="1">
      <c r="A46" s="19"/>
      <c r="B46" s="17"/>
      <c r="C46" s="20"/>
      <c r="D46" s="17"/>
      <c r="E46" s="20"/>
      <c r="F46" s="21"/>
      <c r="G46" s="20"/>
      <c r="H46" s="21"/>
      <c r="I46" s="20"/>
      <c r="J46" s="21"/>
      <c r="K46" s="20"/>
      <c r="L46" s="18"/>
    </row>
    <row r="47" spans="1:12" ht="20.100000000000001" customHeight="1">
      <c r="A47" s="19"/>
      <c r="B47" s="17"/>
      <c r="C47" s="20"/>
      <c r="D47" s="17"/>
      <c r="E47" s="20"/>
      <c r="F47" s="21"/>
      <c r="G47" s="20"/>
      <c r="H47" s="21"/>
      <c r="I47" s="20"/>
      <c r="J47" s="21"/>
      <c r="K47" s="20"/>
      <c r="L47" s="18"/>
    </row>
    <row r="48" spans="1:12" ht="20.100000000000001" customHeight="1">
      <c r="A48" s="19"/>
      <c r="B48" s="17"/>
      <c r="C48" s="20"/>
      <c r="D48" s="17"/>
      <c r="E48" s="20"/>
      <c r="F48" s="21"/>
      <c r="G48" s="20"/>
      <c r="H48" s="21"/>
      <c r="I48" s="20"/>
      <c r="J48" s="21"/>
      <c r="K48" s="20"/>
      <c r="L48" s="18"/>
    </row>
    <row r="49" spans="1:12" ht="20.100000000000001" customHeight="1">
      <c r="A49" s="19"/>
      <c r="B49" s="17"/>
      <c r="C49" s="20"/>
      <c r="D49" s="17"/>
      <c r="E49" s="20"/>
      <c r="F49" s="21"/>
      <c r="G49" s="20"/>
      <c r="H49" s="21"/>
      <c r="I49" s="20"/>
      <c r="J49" s="21"/>
      <c r="K49" s="20"/>
      <c r="L49" s="18"/>
    </row>
    <row r="50" spans="1:12" ht="20.100000000000001" customHeight="1">
      <c r="A50" s="19"/>
      <c r="B50" s="17"/>
      <c r="C50" s="20"/>
      <c r="D50" s="17"/>
      <c r="E50" s="20"/>
      <c r="F50" s="21"/>
      <c r="G50" s="20"/>
      <c r="H50" s="21"/>
      <c r="I50" s="20"/>
      <c r="J50" s="21"/>
      <c r="K50" s="20"/>
      <c r="L50" s="18"/>
    </row>
    <row r="51" spans="1:12" ht="20.100000000000001" customHeight="1">
      <c r="A51" s="19"/>
      <c r="B51" s="17"/>
      <c r="C51" s="20"/>
      <c r="D51" s="17"/>
      <c r="E51" s="20"/>
      <c r="F51" s="21"/>
      <c r="G51" s="20"/>
      <c r="H51" s="21"/>
      <c r="I51" s="20"/>
      <c r="J51" s="21"/>
      <c r="K51" s="20"/>
      <c r="L51" s="18"/>
    </row>
    <row r="52" spans="1:12" ht="20.100000000000001" customHeight="1">
      <c r="A52" s="19"/>
      <c r="B52" s="17"/>
      <c r="C52" s="20"/>
      <c r="D52" s="17"/>
      <c r="E52" s="20"/>
      <c r="F52" s="21"/>
      <c r="G52" s="20"/>
      <c r="H52" s="21"/>
      <c r="I52" s="20"/>
      <c r="J52" s="21"/>
      <c r="K52" s="20"/>
      <c r="L52" s="18"/>
    </row>
    <row r="53" spans="1:12" ht="20.100000000000001" customHeight="1">
      <c r="A53" s="19"/>
      <c r="B53" s="17"/>
      <c r="C53" s="20"/>
      <c r="D53" s="17"/>
      <c r="E53" s="20"/>
      <c r="F53" s="21"/>
      <c r="G53" s="20"/>
      <c r="H53" s="21"/>
      <c r="I53" s="20"/>
      <c r="J53" s="21"/>
      <c r="K53" s="20"/>
      <c r="L53" s="18"/>
    </row>
    <row r="54" spans="1:12" ht="20.100000000000001" customHeight="1">
      <c r="A54" s="19"/>
      <c r="B54" s="17"/>
      <c r="C54" s="20"/>
      <c r="D54" s="17"/>
      <c r="E54" s="20"/>
      <c r="F54" s="21"/>
      <c r="G54" s="20"/>
      <c r="H54" s="21"/>
      <c r="I54" s="20"/>
      <c r="J54" s="21"/>
      <c r="K54" s="20"/>
      <c r="L54" s="18"/>
    </row>
    <row r="55" spans="1:12" ht="20.100000000000001" customHeight="1">
      <c r="A55" s="19"/>
      <c r="B55" s="17"/>
      <c r="C55" s="20"/>
      <c r="D55" s="17"/>
      <c r="E55" s="20"/>
      <c r="F55" s="21"/>
      <c r="G55" s="20"/>
      <c r="H55" s="21"/>
      <c r="I55" s="20"/>
      <c r="J55" s="21"/>
      <c r="K55" s="20"/>
      <c r="L55" s="18"/>
    </row>
    <row r="56" spans="1:12" ht="20.100000000000001" customHeight="1">
      <c r="A56" s="19"/>
      <c r="B56" s="17"/>
      <c r="C56" s="20"/>
      <c r="D56" s="17"/>
      <c r="E56" s="20"/>
      <c r="F56" s="21"/>
      <c r="G56" s="20"/>
      <c r="H56" s="21"/>
      <c r="I56" s="20"/>
      <c r="J56" s="21"/>
      <c r="K56" s="20"/>
      <c r="L56" s="18"/>
    </row>
    <row r="57" spans="1:12" ht="20.100000000000001" customHeight="1">
      <c r="A57" s="19"/>
      <c r="B57" s="17"/>
      <c r="C57" s="20"/>
      <c r="D57" s="17"/>
      <c r="E57" s="20"/>
      <c r="F57" s="21"/>
      <c r="G57" s="20"/>
      <c r="H57" s="21"/>
      <c r="I57" s="20"/>
      <c r="J57" s="21"/>
      <c r="K57" s="20"/>
      <c r="L57" s="18"/>
    </row>
    <row r="58" spans="1:12" ht="20.100000000000001" customHeight="1">
      <c r="A58" s="19"/>
      <c r="B58" s="17"/>
      <c r="C58" s="20"/>
      <c r="D58" s="17"/>
      <c r="E58" s="20"/>
      <c r="F58" s="21"/>
      <c r="G58" s="20"/>
      <c r="H58" s="21"/>
      <c r="I58" s="20"/>
      <c r="K58" s="20"/>
      <c r="L58" s="18"/>
    </row>
    <row r="59" spans="1:12" ht="20.100000000000001" customHeight="1">
      <c r="A59" s="6"/>
      <c r="B59" s="2"/>
      <c r="C59" s="1"/>
      <c r="D59" s="2"/>
      <c r="E59" s="1"/>
      <c r="F59" s="22"/>
      <c r="G59" s="1"/>
      <c r="H59" s="22"/>
      <c r="I59" s="1"/>
      <c r="J59" s="2" t="s">
        <v>8</v>
      </c>
      <c r="K59" s="1"/>
      <c r="L59" s="38">
        <f>IF(L60=0,0,SUM(L5:L57))</f>
        <v>0</v>
      </c>
    </row>
    <row r="60" spans="1:12" ht="20.100000000000001" customHeight="1">
      <c r="A60" s="6"/>
      <c r="B60" s="2"/>
      <c r="C60" s="1"/>
      <c r="D60" s="2"/>
      <c r="E60" s="1"/>
      <c r="F60" s="22"/>
      <c r="G60" s="1"/>
      <c r="H60" s="22"/>
      <c r="I60" s="1"/>
      <c r="J60" s="2" t="s">
        <v>8</v>
      </c>
      <c r="K60" s="1"/>
      <c r="L60" s="38">
        <v>0</v>
      </c>
    </row>
    <row r="61" spans="1:12" ht="20.100000000000001" customHeight="1">
      <c r="A61" s="6"/>
      <c r="B61" s="2"/>
      <c r="C61" s="1"/>
      <c r="D61" s="2"/>
      <c r="E61" s="1"/>
      <c r="F61" s="22"/>
      <c r="G61" s="1"/>
      <c r="H61" s="22"/>
      <c r="I61" s="1"/>
      <c r="J61" s="2" t="s">
        <v>58</v>
      </c>
      <c r="K61" s="1"/>
      <c r="L61" s="39">
        <f>IF(L60=0,SUM(L5:L57),L59-L60)</f>
        <v>4</v>
      </c>
    </row>
    <row r="62" spans="1:12" ht="20.100000000000001" customHeight="1">
      <c r="A62" s="6"/>
      <c r="B62" s="2"/>
      <c r="C62" s="1"/>
      <c r="D62" s="2"/>
      <c r="E62" s="1"/>
      <c r="F62" s="22"/>
      <c r="G62" s="1"/>
      <c r="H62" s="22"/>
      <c r="I62" s="1"/>
      <c r="J62" s="2"/>
      <c r="K62" s="1"/>
      <c r="L62" s="7"/>
    </row>
    <row r="63" spans="1:12">
      <c r="A63" s="29" t="s">
        <v>7</v>
      </c>
      <c r="B63" s="31" t="s">
        <v>60</v>
      </c>
      <c r="C63" s="33"/>
      <c r="D63" s="40"/>
      <c r="E63" s="41"/>
      <c r="F63" s="33" t="s">
        <v>71</v>
      </c>
      <c r="G63" s="41"/>
      <c r="H63" s="42" t="s">
        <v>90</v>
      </c>
      <c r="I63" s="33"/>
      <c r="J63" s="31" t="s">
        <v>59</v>
      </c>
      <c r="K63" s="33"/>
      <c r="L63" s="44" t="s">
        <v>91</v>
      </c>
    </row>
    <row r="64" spans="1:12">
      <c r="A64" s="75" t="s">
        <v>12</v>
      </c>
      <c r="B64" s="6"/>
      <c r="C64" s="2"/>
      <c r="D64" s="45"/>
      <c r="E64" s="2"/>
      <c r="F64" s="2"/>
      <c r="G64" s="2"/>
      <c r="H64" s="2"/>
      <c r="I64" s="2"/>
      <c r="J64" s="6"/>
      <c r="K64" s="2"/>
      <c r="L64" s="46"/>
    </row>
    <row r="65" spans="1:12">
      <c r="A65" s="30" t="s">
        <v>247</v>
      </c>
      <c r="B65" s="111" t="s">
        <v>92</v>
      </c>
      <c r="C65" s="112"/>
      <c r="D65" s="112"/>
      <c r="E65" s="112"/>
      <c r="F65" s="112"/>
      <c r="G65" s="112"/>
      <c r="H65" s="112"/>
      <c r="I65" s="124"/>
      <c r="J65" s="6"/>
      <c r="K65" s="2"/>
      <c r="L65" s="46"/>
    </row>
    <row r="66" spans="1:12" ht="15.75" customHeight="1">
      <c r="A66" s="75" t="s">
        <v>61</v>
      </c>
      <c r="B66" s="111"/>
      <c r="C66" s="112"/>
      <c r="D66" s="112"/>
      <c r="E66" s="112"/>
      <c r="F66" s="112"/>
      <c r="G66" s="112"/>
      <c r="H66" s="112"/>
      <c r="I66" s="124"/>
      <c r="J66" s="119">
        <f>+L61</f>
        <v>4</v>
      </c>
      <c r="K66" s="120"/>
      <c r="L66" s="121"/>
    </row>
    <row r="67" spans="1:12">
      <c r="A67" s="76" t="s">
        <v>90</v>
      </c>
      <c r="B67" s="125"/>
      <c r="C67" s="126"/>
      <c r="D67" s="126"/>
      <c r="E67" s="126"/>
      <c r="F67" s="126"/>
      <c r="G67" s="126"/>
      <c r="H67" s="126"/>
      <c r="I67" s="127"/>
      <c r="J67" s="3"/>
      <c r="K67" s="34"/>
      <c r="L67" s="47"/>
    </row>
    <row r="68" spans="1:12">
      <c r="A68" s="13"/>
      <c r="B68" s="8"/>
      <c r="C68" s="8"/>
      <c r="D68" s="8"/>
      <c r="E68" s="8"/>
      <c r="F68" s="8"/>
      <c r="G68" s="8"/>
      <c r="H68" s="8"/>
      <c r="I68" s="8"/>
      <c r="J68" s="13"/>
      <c r="K68" s="8"/>
      <c r="L68" s="9"/>
    </row>
    <row r="69" spans="1:12">
      <c r="A69" s="101" t="s">
        <v>62</v>
      </c>
      <c r="B69" s="102"/>
      <c r="C69" s="102"/>
      <c r="D69" s="102"/>
      <c r="E69" s="102"/>
      <c r="F69" s="102"/>
      <c r="G69" s="102"/>
      <c r="H69" s="102"/>
      <c r="I69" s="123"/>
      <c r="J69" s="103" t="s">
        <v>72</v>
      </c>
      <c r="K69" s="104"/>
      <c r="L69" s="122"/>
    </row>
    <row r="70" spans="1:12">
      <c r="A70" s="101" t="s">
        <v>63</v>
      </c>
      <c r="B70" s="102"/>
      <c r="C70" s="102"/>
      <c r="D70" s="102"/>
      <c r="E70" s="102"/>
      <c r="F70" s="102"/>
      <c r="G70" s="102"/>
      <c r="H70" s="102"/>
      <c r="I70" s="123"/>
      <c r="J70" s="48"/>
      <c r="K70" s="49"/>
      <c r="L70" s="50"/>
    </row>
    <row r="71" spans="1:12">
      <c r="A71" s="51"/>
      <c r="B71" s="52"/>
      <c r="C71" s="52"/>
      <c r="D71" s="52"/>
      <c r="E71" s="52"/>
      <c r="F71" s="52"/>
      <c r="G71" s="52"/>
      <c r="H71" s="52"/>
      <c r="I71" s="52"/>
      <c r="J71" s="48"/>
      <c r="K71" s="49"/>
      <c r="L71" s="50"/>
    </row>
    <row r="72" spans="1:12">
      <c r="A72" s="6" t="s">
        <v>64</v>
      </c>
      <c r="B72" s="2" t="s">
        <v>65</v>
      </c>
      <c r="C72" s="2"/>
      <c r="D72" s="2"/>
      <c r="E72" s="2"/>
      <c r="F72" s="2"/>
      <c r="G72" s="2"/>
      <c r="H72" s="2"/>
      <c r="I72" s="2"/>
      <c r="J72" s="103" t="s">
        <v>8</v>
      </c>
      <c r="K72" s="104"/>
      <c r="L72" s="105"/>
    </row>
    <row r="73" spans="1:12">
      <c r="A73" s="6" t="s">
        <v>66</v>
      </c>
      <c r="B73" s="2" t="s">
        <v>67</v>
      </c>
      <c r="C73" s="2"/>
      <c r="D73" s="2"/>
      <c r="E73" s="2"/>
      <c r="F73" s="2"/>
      <c r="G73" s="2"/>
      <c r="H73" s="2"/>
      <c r="I73" s="2"/>
      <c r="J73" s="103" t="s">
        <v>8</v>
      </c>
      <c r="K73" s="104"/>
      <c r="L73" s="105"/>
    </row>
    <row r="74" spans="1:12">
      <c r="A74" s="6" t="s">
        <v>68</v>
      </c>
      <c r="B74" s="53" t="s">
        <v>8</v>
      </c>
      <c r="C74" s="54"/>
      <c r="D74" s="23"/>
      <c r="E74" s="23"/>
      <c r="F74" s="23"/>
      <c r="G74" s="23"/>
      <c r="H74" s="23"/>
      <c r="I74" s="23"/>
      <c r="J74" s="11"/>
      <c r="K74" s="23"/>
      <c r="L74" s="12"/>
    </row>
    <row r="75" spans="1:12">
      <c r="A75" s="13"/>
      <c r="B75" s="8"/>
      <c r="C75" s="9"/>
      <c r="D75" s="106" t="s">
        <v>69</v>
      </c>
      <c r="E75" s="106"/>
      <c r="F75" s="107"/>
      <c r="G75" s="107"/>
      <c r="H75" s="107"/>
      <c r="I75" s="107"/>
      <c r="J75" s="55" t="s">
        <v>73</v>
      </c>
      <c r="K75" s="56"/>
      <c r="L75" s="44" t="s">
        <v>74</v>
      </c>
    </row>
    <row r="76" spans="1:12">
      <c r="A76" s="14"/>
      <c r="C76" s="10"/>
      <c r="D76" s="6" t="s">
        <v>8</v>
      </c>
      <c r="E76" s="2"/>
      <c r="F76" s="2"/>
      <c r="G76" s="2"/>
      <c r="H76" s="2"/>
      <c r="I76" s="2"/>
      <c r="J76" s="57" t="s">
        <v>8</v>
      </c>
      <c r="K76" s="1"/>
      <c r="L76" s="58" t="s">
        <v>8</v>
      </c>
    </row>
    <row r="77" spans="1:12">
      <c r="A77" s="14"/>
      <c r="C77" s="10"/>
      <c r="D77" s="6" t="s">
        <v>56</v>
      </c>
      <c r="E77" s="2"/>
      <c r="F77" s="2"/>
      <c r="G77" s="2"/>
      <c r="H77" s="2"/>
      <c r="I77" s="2"/>
      <c r="J77" s="57" t="s">
        <v>8</v>
      </c>
      <c r="K77" s="1"/>
      <c r="L77" s="58" t="s">
        <v>8</v>
      </c>
    </row>
    <row r="78" spans="1:12">
      <c r="A78" s="15"/>
      <c r="C78" s="10"/>
      <c r="D78" s="6" t="s">
        <v>70</v>
      </c>
      <c r="E78" s="2"/>
      <c r="F78" s="2"/>
      <c r="G78" s="2"/>
      <c r="H78" s="2"/>
      <c r="I78" s="2"/>
      <c r="J78" s="57" t="s">
        <v>8</v>
      </c>
      <c r="K78" s="1"/>
      <c r="L78" s="58" t="s">
        <v>8</v>
      </c>
    </row>
    <row r="79" spans="1:12">
      <c r="A79" s="11"/>
      <c r="B79" s="23"/>
      <c r="C79" s="12"/>
      <c r="D79" s="3"/>
      <c r="E79" s="59"/>
      <c r="F79" s="59"/>
      <c r="G79" s="59"/>
      <c r="H79" s="59"/>
      <c r="I79" s="59"/>
      <c r="J79" s="60" t="s">
        <v>8</v>
      </c>
      <c r="K79" s="61"/>
      <c r="L79" s="62" t="s">
        <v>8</v>
      </c>
    </row>
    <row r="80" spans="1:12">
      <c r="A80"/>
      <c r="D80" s="2"/>
      <c r="E80" s="4"/>
      <c r="F80" s="4"/>
      <c r="G80" s="4"/>
      <c r="H80" s="4"/>
      <c r="I80" s="4"/>
      <c r="J80" s="1"/>
      <c r="K80" s="1"/>
      <c r="L80" s="1"/>
    </row>
  </sheetData>
  <mergeCells count="10">
    <mergeCell ref="A70:I70"/>
    <mergeCell ref="J72:L72"/>
    <mergeCell ref="J73:L73"/>
    <mergeCell ref="D75:I75"/>
    <mergeCell ref="A2:L2"/>
    <mergeCell ref="A3:L3"/>
    <mergeCell ref="B65:I67"/>
    <mergeCell ref="J66:L66"/>
    <mergeCell ref="A69:I69"/>
    <mergeCell ref="J69:L69"/>
  </mergeCells>
  <conditionalFormatting sqref="A67">
    <cfRule type="expression" dxfId="119" priority="1" stopIfTrue="1">
      <formula>$A67="EDIF"</formula>
    </cfRule>
    <cfRule type="expression" dxfId="118" priority="2" stopIfTrue="1">
      <formula>$A67="SIURB"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64</vt:i4>
      </vt:variant>
      <vt:variant>
        <vt:lpstr>Intervalos nomeados</vt:lpstr>
      </vt:variant>
      <vt:variant>
        <vt:i4>64</vt:i4>
      </vt:variant>
    </vt:vector>
  </HeadingPairs>
  <TitlesOfParts>
    <vt:vector size="128" baseType="lpstr">
      <vt:lpstr>Item 01.01.00</vt:lpstr>
      <vt:lpstr>Item 01.02.00</vt:lpstr>
      <vt:lpstr>Item 01.03.00</vt:lpstr>
      <vt:lpstr>Item 01.04.00</vt:lpstr>
      <vt:lpstr>Item 01.05.00</vt:lpstr>
      <vt:lpstr>Item 01.06.00</vt:lpstr>
      <vt:lpstr>Item 01.07.00</vt:lpstr>
      <vt:lpstr>Item 01.08.00</vt:lpstr>
      <vt:lpstr>Item 01.09.00</vt:lpstr>
      <vt:lpstr>Item 01.10.00</vt:lpstr>
      <vt:lpstr>Item 01.11.00</vt:lpstr>
      <vt:lpstr>Item 01.12.00</vt:lpstr>
      <vt:lpstr>Item 02.01.00</vt:lpstr>
      <vt:lpstr>Item 02.02.00</vt:lpstr>
      <vt:lpstr>Item 02.03.00</vt:lpstr>
      <vt:lpstr>Item 02.04.00</vt:lpstr>
      <vt:lpstr>Item 02.05.00</vt:lpstr>
      <vt:lpstr>Item 02.06.00</vt:lpstr>
      <vt:lpstr>Item 02.07.00</vt:lpstr>
      <vt:lpstr>Item 02.08.00</vt:lpstr>
      <vt:lpstr>Item 03.01.00</vt:lpstr>
      <vt:lpstr>Item 03.02.00</vt:lpstr>
      <vt:lpstr>Item 03.03.00</vt:lpstr>
      <vt:lpstr>Item 03.04.00</vt:lpstr>
      <vt:lpstr>Item 03.05.00</vt:lpstr>
      <vt:lpstr>Item 03.06.00</vt:lpstr>
      <vt:lpstr>Item 03.07.00</vt:lpstr>
      <vt:lpstr>Item 03.08.00</vt:lpstr>
      <vt:lpstr>Item 03.09.00</vt:lpstr>
      <vt:lpstr>Item 03.10.00</vt:lpstr>
      <vt:lpstr>Item 03.11.00</vt:lpstr>
      <vt:lpstr>Item 03.12.00</vt:lpstr>
      <vt:lpstr>Item 03.13.00</vt:lpstr>
      <vt:lpstr>Item 03.14.00</vt:lpstr>
      <vt:lpstr>Item 03.15.00</vt:lpstr>
      <vt:lpstr>Item 04.01.01</vt:lpstr>
      <vt:lpstr>Item 04.01.02</vt:lpstr>
      <vt:lpstr>Item 04.01.03</vt:lpstr>
      <vt:lpstr>Item 04.01.04</vt:lpstr>
      <vt:lpstr>Item 04.01.05</vt:lpstr>
      <vt:lpstr>Item 04.01.06</vt:lpstr>
      <vt:lpstr>Item 04.01.07</vt:lpstr>
      <vt:lpstr>Item 04.01.08</vt:lpstr>
      <vt:lpstr>Item 04.01.09</vt:lpstr>
      <vt:lpstr>Item 04.01.10</vt:lpstr>
      <vt:lpstr>Item 04.01.11</vt:lpstr>
      <vt:lpstr>Item 04.01.12</vt:lpstr>
      <vt:lpstr>Item 04.01.13</vt:lpstr>
      <vt:lpstr>Item 04.01.14</vt:lpstr>
      <vt:lpstr>Item 04.02.01</vt:lpstr>
      <vt:lpstr>Item 04.02.02</vt:lpstr>
      <vt:lpstr>Item 04.02.03</vt:lpstr>
      <vt:lpstr>Item 04.02.04</vt:lpstr>
      <vt:lpstr>Item 04.02.05</vt:lpstr>
      <vt:lpstr>Item 04.02.06</vt:lpstr>
      <vt:lpstr>Item 04.02.07</vt:lpstr>
      <vt:lpstr>Item 04.02.08</vt:lpstr>
      <vt:lpstr>Item 04.02.09</vt:lpstr>
      <vt:lpstr>Item 04.02.10</vt:lpstr>
      <vt:lpstr>Item 04.02.11</vt:lpstr>
      <vt:lpstr>Item 04.02.12</vt:lpstr>
      <vt:lpstr>Item 04.03.01</vt:lpstr>
      <vt:lpstr>Item 04.03.02</vt:lpstr>
      <vt:lpstr>Item 04.03.03</vt:lpstr>
      <vt:lpstr>'Item 01.01.00'!Area_de_impressao</vt:lpstr>
      <vt:lpstr>'Item 01.02.00'!Area_de_impressao</vt:lpstr>
      <vt:lpstr>'Item 01.03.00'!Area_de_impressao</vt:lpstr>
      <vt:lpstr>'Item 01.04.00'!Area_de_impressao</vt:lpstr>
      <vt:lpstr>'Item 01.05.00'!Area_de_impressao</vt:lpstr>
      <vt:lpstr>'Item 01.06.00'!Area_de_impressao</vt:lpstr>
      <vt:lpstr>'Item 01.07.00'!Area_de_impressao</vt:lpstr>
      <vt:lpstr>'Item 01.08.00'!Area_de_impressao</vt:lpstr>
      <vt:lpstr>'Item 01.09.00'!Area_de_impressao</vt:lpstr>
      <vt:lpstr>'Item 01.10.00'!Area_de_impressao</vt:lpstr>
      <vt:lpstr>'Item 01.11.00'!Area_de_impressao</vt:lpstr>
      <vt:lpstr>'Item 01.12.00'!Area_de_impressao</vt:lpstr>
      <vt:lpstr>'Item 02.01.00'!Area_de_impressao</vt:lpstr>
      <vt:lpstr>'Item 02.02.00'!Area_de_impressao</vt:lpstr>
      <vt:lpstr>'Item 02.03.00'!Area_de_impressao</vt:lpstr>
      <vt:lpstr>'Item 02.04.00'!Area_de_impressao</vt:lpstr>
      <vt:lpstr>'Item 02.05.00'!Area_de_impressao</vt:lpstr>
      <vt:lpstr>'Item 02.06.00'!Area_de_impressao</vt:lpstr>
      <vt:lpstr>'Item 02.07.00'!Area_de_impressao</vt:lpstr>
      <vt:lpstr>'Item 02.08.00'!Area_de_impressao</vt:lpstr>
      <vt:lpstr>'Item 03.01.00'!Area_de_impressao</vt:lpstr>
      <vt:lpstr>'Item 03.02.00'!Area_de_impressao</vt:lpstr>
      <vt:lpstr>'Item 03.03.00'!Area_de_impressao</vt:lpstr>
      <vt:lpstr>'Item 03.04.00'!Area_de_impressao</vt:lpstr>
      <vt:lpstr>'Item 03.05.00'!Area_de_impressao</vt:lpstr>
      <vt:lpstr>'Item 03.06.00'!Area_de_impressao</vt:lpstr>
      <vt:lpstr>'Item 03.07.00'!Area_de_impressao</vt:lpstr>
      <vt:lpstr>'Item 03.08.00'!Area_de_impressao</vt:lpstr>
      <vt:lpstr>'Item 03.09.00'!Area_de_impressao</vt:lpstr>
      <vt:lpstr>'Item 03.10.00'!Area_de_impressao</vt:lpstr>
      <vt:lpstr>'Item 03.11.00'!Area_de_impressao</vt:lpstr>
      <vt:lpstr>'Item 03.12.00'!Area_de_impressao</vt:lpstr>
      <vt:lpstr>'Item 03.13.00'!Area_de_impressao</vt:lpstr>
      <vt:lpstr>'Item 03.14.00'!Area_de_impressao</vt:lpstr>
      <vt:lpstr>'Item 03.15.00'!Area_de_impressao</vt:lpstr>
      <vt:lpstr>'Item 04.01.01'!Area_de_impressao</vt:lpstr>
      <vt:lpstr>'Item 04.01.02'!Area_de_impressao</vt:lpstr>
      <vt:lpstr>'Item 04.01.03'!Area_de_impressao</vt:lpstr>
      <vt:lpstr>'Item 04.01.04'!Area_de_impressao</vt:lpstr>
      <vt:lpstr>'Item 04.01.05'!Area_de_impressao</vt:lpstr>
      <vt:lpstr>'Item 04.01.06'!Area_de_impressao</vt:lpstr>
      <vt:lpstr>'Item 04.01.07'!Area_de_impressao</vt:lpstr>
      <vt:lpstr>'Item 04.01.08'!Area_de_impressao</vt:lpstr>
      <vt:lpstr>'Item 04.01.09'!Area_de_impressao</vt:lpstr>
      <vt:lpstr>'Item 04.01.10'!Area_de_impressao</vt:lpstr>
      <vt:lpstr>'Item 04.01.11'!Area_de_impressao</vt:lpstr>
      <vt:lpstr>'Item 04.01.12'!Area_de_impressao</vt:lpstr>
      <vt:lpstr>'Item 04.01.13'!Area_de_impressao</vt:lpstr>
      <vt:lpstr>'Item 04.01.14'!Area_de_impressao</vt:lpstr>
      <vt:lpstr>'Item 04.02.01'!Area_de_impressao</vt:lpstr>
      <vt:lpstr>'Item 04.02.02'!Area_de_impressao</vt:lpstr>
      <vt:lpstr>'Item 04.02.03'!Area_de_impressao</vt:lpstr>
      <vt:lpstr>'Item 04.02.04'!Area_de_impressao</vt:lpstr>
      <vt:lpstr>'Item 04.02.05'!Area_de_impressao</vt:lpstr>
      <vt:lpstr>'Item 04.02.06'!Area_de_impressao</vt:lpstr>
      <vt:lpstr>'Item 04.02.07'!Area_de_impressao</vt:lpstr>
      <vt:lpstr>'Item 04.02.08'!Area_de_impressao</vt:lpstr>
      <vt:lpstr>'Item 04.02.09'!Area_de_impressao</vt:lpstr>
      <vt:lpstr>'Item 04.02.10'!Area_de_impressao</vt:lpstr>
      <vt:lpstr>'Item 04.02.11'!Area_de_impressao</vt:lpstr>
      <vt:lpstr>'Item 04.02.12'!Area_de_impressao</vt:lpstr>
      <vt:lpstr>'Item 04.03.01'!Area_de_impressao</vt:lpstr>
      <vt:lpstr>'Item 04.03.02'!Area_de_impressao</vt:lpstr>
      <vt:lpstr>'Item 04.03.03'!Area_de_impressao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leticiaaop</cp:lastModifiedBy>
  <cp:lastPrinted>2024-05-10T18:34:55Z</cp:lastPrinted>
  <dcterms:created xsi:type="dcterms:W3CDTF">1998-08-13T13:54:37Z</dcterms:created>
  <dcterms:modified xsi:type="dcterms:W3CDTF">2024-05-10T18:38:02Z</dcterms:modified>
</cp:coreProperties>
</file>